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744" activeTab="2"/>
  </bookViews>
  <sheets>
    <sheet name="Hedges" sheetId="1" r:id="rId1"/>
    <sheet name="Validation Errors" sheetId="2" r:id="rId2"/>
    <sheet name="Instructions" sheetId="3" r:id="rId3"/>
    <sheet name="Print" sheetId="4" state="hidden" r:id="rId4"/>
    <sheet name="Values" sheetId="5" state="hidden" r:id="rId5"/>
  </sheets>
  <definedNames>
    <definedName name="amortizing">'Values'!$F$2:$F$3</definedName>
    <definedName name="escrowfrequency">'Values'!$J$2:$J$5</definedName>
    <definedName name="escrowrequired">'Values'!$H$2:$H$3</definedName>
    <definedName name="HedgePmtDay">'Values'!$R$2:$R$4</definedName>
    <definedName name="HedgeType">'Values'!$N$2:$N$6</definedName>
    <definedName name="index_type">'Values'!$B$2:$B$5</definedName>
    <definedName name="_xlnm.Print_Area" localSheetId="3">'Print'!$A$2:$H$37</definedName>
    <definedName name="provider">'Values'!$P$2:$P$9</definedName>
    <definedName name="replacementindicator">'Values'!$D$2:$D$3</definedName>
    <definedName name="subsequent">'Values'!$L$2:$L$3</definedName>
    <definedName name="test">'Values'!$B$2:$B$5</definedName>
  </definedNames>
  <calcPr fullCalcOnLoad="1"/>
</workbook>
</file>

<file path=xl/sharedStrings.xml><?xml version="1.0" encoding="utf-8"?>
<sst xmlns="http://schemas.openxmlformats.org/spreadsheetml/2006/main" count="285" uniqueCount="95">
  <si>
    <t>1 Month LIBOR</t>
  </si>
  <si>
    <t>3 Month LIBOR</t>
  </si>
  <si>
    <t>Quarterly</t>
  </si>
  <si>
    <t>Semi-Annually</t>
  </si>
  <si>
    <t>Annually</t>
  </si>
  <si>
    <t>Other</t>
  </si>
  <si>
    <t>Cap</t>
  </si>
  <si>
    <t>Swap</t>
  </si>
  <si>
    <t>Effective Date</t>
  </si>
  <si>
    <t>Termination Date</t>
  </si>
  <si>
    <t>Strike Rate Percent</t>
  </si>
  <si>
    <t>Provider</t>
  </si>
  <si>
    <t>Notional Amount</t>
  </si>
  <si>
    <t>Escrow Required?</t>
  </si>
  <si>
    <t>Amortizing Notional Amount?</t>
  </si>
  <si>
    <t>Escrow Revalue Frequency</t>
  </si>
  <si>
    <t>Interest Rate Hedge Type</t>
  </si>
  <si>
    <t>Other Escrow Revalue Frequency Description</t>
  </si>
  <si>
    <t>Strike DSCR</t>
  </si>
  <si>
    <t>No</t>
  </si>
  <si>
    <t>Yes</t>
  </si>
  <si>
    <t>Property Name</t>
  </si>
  <si>
    <t>Subsequent Hedge Required</t>
  </si>
  <si>
    <t>PRVR_NME</t>
  </si>
  <si>
    <t>Royal Bank of Canada</t>
  </si>
  <si>
    <t>Seller Servicer Number</t>
  </si>
  <si>
    <t>Index Type</t>
  </si>
  <si>
    <t>Term (months)</t>
  </si>
  <si>
    <t>Validation Error</t>
  </si>
  <si>
    <t>Commitment Number</t>
  </si>
  <si>
    <t>Loan Amount</t>
  </si>
  <si>
    <t xml:space="preserve"> </t>
  </si>
  <si>
    <t>Comments</t>
  </si>
  <si>
    <t>Strike Rate DSCR</t>
  </si>
  <si>
    <t>Replacement Indicator</t>
  </si>
  <si>
    <t>Interest_Rate_Hedge@fanniemae.com</t>
  </si>
  <si>
    <t>Reset Strike Rate 1</t>
  </si>
  <si>
    <t>Reset Date 2</t>
  </si>
  <si>
    <t>Reset Strike Rate 2</t>
  </si>
  <si>
    <t>Reset Date 3</t>
  </si>
  <si>
    <t>Reset Strike Rate 3</t>
  </si>
  <si>
    <t>Structured Cap</t>
  </si>
  <si>
    <t xml:space="preserve">Bond ID </t>
  </si>
  <si>
    <t>Reset Date 1</t>
  </si>
  <si>
    <t>Term-months</t>
  </si>
  <si>
    <t>Subsequent Hedge Required?</t>
  </si>
  <si>
    <t>Hedge Pmt Day of Month</t>
  </si>
  <si>
    <t>1st</t>
  </si>
  <si>
    <t>15th</t>
  </si>
  <si>
    <t>Must be 9 numerical characters.  If blank, the hedge will not be uploaded.</t>
  </si>
  <si>
    <t>System calculated</t>
  </si>
  <si>
    <t>Only populate if escrow is required.</t>
  </si>
  <si>
    <t>Only populate if escrow revalue frequency is 'Other'.</t>
  </si>
  <si>
    <t>Cannot be blank if hedge type is 'Structured Cap'.  Must be a date.</t>
  </si>
  <si>
    <t>Cannot be blank if hedge type is 'Structured Cap'.  Must be between 1 and 12.</t>
  </si>
  <si>
    <t>An X will appear where a validation has failed.</t>
  </si>
  <si>
    <t>Any errors means the file will be rejected from CESIR.</t>
  </si>
  <si>
    <t>No validation.</t>
  </si>
  <si>
    <t>INSTRUCTIONS FOR SUBMITTING CAP &amp; SWAP INFORMATION FOR SINGLE ASSET VARIABLE RATE BOND CREDIT ENHANCEMENTS AND DELEGATED DELIVERY STRUCTURED ARM LOANS</t>
  </si>
  <si>
    <r>
      <t>Replacement Indicator:</t>
    </r>
    <r>
      <rPr>
        <sz val="10"/>
        <rFont val="Arial"/>
        <family val="2"/>
      </rPr>
      <t xml:space="preserve"> Is this replacing a maturing hedge? No, it's a new deal or Yes, it is a replacement </t>
    </r>
  </si>
  <si>
    <r>
      <t>Subsequent Hedge Required</t>
    </r>
    <r>
      <rPr>
        <sz val="10"/>
        <rFont val="Arial"/>
        <family val="2"/>
      </rPr>
      <t>: Is this Bond/ARM going to need another hedge to get it to maturity? (Yes) Or is this the last one needed? (No)</t>
    </r>
  </si>
  <si>
    <r>
      <t>Amortizing</t>
    </r>
    <r>
      <rPr>
        <sz val="10"/>
        <rFont val="Arial"/>
        <family val="2"/>
      </rPr>
      <t>: Yes, the hedge actually amortizes during the term of the hedge according to a schedule that corresponds to the bond. No, the notional amount stays the same for the life of the hedge.</t>
    </r>
  </si>
  <si>
    <t>Note: Each Hedge will print on a separate page. If you have entered less than 4 hedges, make sure you print only the pages you completed.</t>
  </si>
  <si>
    <t>Bond ID</t>
  </si>
  <si>
    <r>
      <t>Structured Cap</t>
    </r>
    <r>
      <rPr>
        <sz val="10"/>
        <rFont val="Arial"/>
        <family val="2"/>
      </rPr>
      <t>: The columns with the yellow header (far right of the form) are to be used only for Structured Cap. For all other hedges, these fields must be left blank.</t>
    </r>
  </si>
  <si>
    <t>EXPLANATIONS AND SPECIAL SITUATIONS:</t>
  </si>
  <si>
    <r>
      <t>One bond with multiple hedges</t>
    </r>
    <r>
      <rPr>
        <sz val="10"/>
        <rFont val="Arial"/>
        <family val="0"/>
      </rPr>
      <t>: Enter each hedge as a separate line item in the spreadsheet. Duplicate bond numbers are allowed.</t>
    </r>
  </si>
  <si>
    <t>Subordinated Swap</t>
  </si>
  <si>
    <t>Hedged Under</t>
  </si>
  <si>
    <t>Cannot be blank if hedge type "Hedged Under" is selected.</t>
  </si>
  <si>
    <t>Cannot be blank unless hedge type "Hedged Under" is selected.</t>
  </si>
  <si>
    <t>Must be a 6 character numerical number. Must not be blank unless Replacement Indicator is set to 'Yes'.</t>
  </si>
  <si>
    <t>Must be 10 numerical characters.  If blank, the hedge will not be uploaded.</t>
  </si>
  <si>
    <r>
      <t>One hedge covers multiple bonds</t>
    </r>
    <r>
      <rPr>
        <sz val="10"/>
        <rFont val="Arial"/>
        <family val="0"/>
      </rPr>
      <t xml:space="preserve">: Ensure that the first record is fully entered (Hedge and Bond data). For the second (or subsequent) bond(s) select "Hedged Under " in the "Interest Rate Hedge Type" field. For these record(s) ("Hedged Under"), the only required fields are Seller Servicer Number, Bond ID, and Comments.  Also ensure that the comments for the subsequent record(s) contain a message saying that </t>
    </r>
    <r>
      <rPr>
        <b/>
        <sz val="10"/>
        <rFont val="Arial"/>
        <family val="2"/>
      </rPr>
      <t>"Bond(s) &lt;insert bond numbers here&gt; are covered under one hedge. See &lt;bond number for record one&gt; for details."</t>
    </r>
    <r>
      <rPr>
        <sz val="10"/>
        <rFont val="Arial"/>
        <family val="0"/>
      </rPr>
      <t xml:space="preserve">
For "Hedged Under", the Index Type, Replacement Indicator and Provider fields are not required. You can delete the data out and not cause an ERROR.</t>
    </r>
  </si>
  <si>
    <r>
      <t>Strike Rate DSCR</t>
    </r>
    <r>
      <rPr>
        <sz val="10"/>
        <rFont val="Arial"/>
        <family val="0"/>
      </rPr>
      <t>: Strike Rate % (column M) Not required for Bonds.</t>
    </r>
  </si>
  <si>
    <t>The "Print" tab is for recordkeeping only and is not required by Fannie Mae.</t>
  </si>
  <si>
    <r>
      <t xml:space="preserve">Complete the information on the </t>
    </r>
    <r>
      <rPr>
        <b/>
        <sz val="10"/>
        <rFont val="Arial"/>
        <family val="2"/>
      </rPr>
      <t>Hedge</t>
    </r>
    <r>
      <rPr>
        <sz val="10"/>
        <rFont val="Arial"/>
        <family val="0"/>
      </rPr>
      <t xml:space="preserve"> tab with one line for each hedge. Each line must be completely filled out and data may only be entered in the designated spaces.</t>
    </r>
  </si>
  <si>
    <r>
      <t xml:space="preserve">Errors in data input may be displayed in two ways. In some cells, you will not be allowed to enter the incorrect data. In others, erroneous data will cause the </t>
    </r>
    <r>
      <rPr>
        <b/>
        <sz val="10"/>
        <color indexed="57"/>
        <rFont val="Arial"/>
        <family val="2"/>
      </rPr>
      <t>GOOD</t>
    </r>
    <r>
      <rPr>
        <sz val="10"/>
        <rFont val="Arial"/>
        <family val="0"/>
      </rPr>
      <t xml:space="preserve"> in the Validation Error column to change to </t>
    </r>
    <r>
      <rPr>
        <b/>
        <sz val="10"/>
        <color indexed="10"/>
        <rFont val="Arial"/>
        <family val="2"/>
      </rPr>
      <t>ERROR</t>
    </r>
    <r>
      <rPr>
        <sz val="10"/>
        <rFont val="Arial"/>
        <family val="0"/>
      </rPr>
      <t xml:space="preserve">. To identify the error, refer to the "Validation Errors" tab for details. An </t>
    </r>
    <r>
      <rPr>
        <b/>
        <sz val="10"/>
        <color indexed="10"/>
        <rFont val="Arial"/>
        <family val="2"/>
      </rPr>
      <t>ERROR</t>
    </r>
    <r>
      <rPr>
        <sz val="10"/>
        <rFont val="Arial"/>
        <family val="0"/>
      </rPr>
      <t xml:space="preserve"> message may be displayed during the data entry process but should change to </t>
    </r>
    <r>
      <rPr>
        <b/>
        <sz val="10"/>
        <color indexed="17"/>
        <rFont val="Arial"/>
        <family val="2"/>
      </rPr>
      <t>GOOD</t>
    </r>
    <r>
      <rPr>
        <sz val="10"/>
        <rFont val="Arial"/>
        <family val="0"/>
      </rPr>
      <t xml:space="preserve"> on completion.</t>
    </r>
  </si>
  <si>
    <r>
      <t>For All Hedges a PDF of either the Hedge Confirmation issued by the Hedge provider or the Hedge Agreement must be sent via email to Interest_Rate_Hedge@fanniemae.com</t>
    </r>
    <r>
      <rPr>
        <sz val="10"/>
        <rFont val="Arial"/>
        <family val="0"/>
      </rPr>
      <t xml:space="preserve">. Begin the name of the PDF document with the name that identifies the bond property on CESIR. You may follow that name with any other information such as loan number or bond number. In the subject line, please indicate whether this is a new or a replacement hedge. </t>
    </r>
  </si>
  <si>
    <r>
      <t>Structured ARM</t>
    </r>
    <r>
      <rPr>
        <sz val="10"/>
        <rFont val="Arial"/>
        <family val="0"/>
      </rPr>
      <t xml:space="preserve"> replacement hedges:
For replacement hedges the submission must be received no later than 3 days prior to the expiration of the previous hedge. This includes mailing both the Form 4643 and the PDF to the Interest rate Mailbox.
(New hedge data is delivered through C&amp;D.)</t>
    </r>
  </si>
  <si>
    <t>Hedge Delivery Information</t>
  </si>
  <si>
    <t xml:space="preserve">For assistance, email: Interest_Rate_Hedge@fanniemae.com.  </t>
  </si>
  <si>
    <t>SIFMA/BMA</t>
  </si>
  <si>
    <t xml:space="preserve">Wells Fargo Bank, N.A. </t>
  </si>
  <si>
    <t xml:space="preserve">Select "File Upload" located on the left-hand side of the screen. Then click the "Browse" button located in the middle of the screen to upload Form 4643 from your directory. Select your "Servicer Number" from the drop-down and click the"Upload" button. </t>
  </si>
  <si>
    <t xml:space="preserve">The Bank of New York Mellon </t>
  </si>
  <si>
    <t>Select One</t>
  </si>
  <si>
    <t xml:space="preserve">Commonweatlth Bank of Australia </t>
  </si>
  <si>
    <t xml:space="preserve">SMBC Derivative Products Ltd and SMBC Capital Markets, Inc. </t>
  </si>
  <si>
    <t>30-Day Average SOFR</t>
  </si>
  <si>
    <t xml:space="preserve">US Bank National Association </t>
  </si>
  <si>
    <r>
      <t>Variable Rate Bond Credit Enhancements</t>
    </r>
    <r>
      <rPr>
        <sz val="10"/>
        <rFont val="Arial"/>
        <family val="0"/>
      </rPr>
      <t xml:space="preserve">:
For initial hedges, the submission is due within 10 business days after the transaction is delivered in MCODES. For replacement hedges, the due date is within 10 business days after the effective date of the new hedge.
When the form is complete, load it directly to CESIR. You can navigate to CESIR by going through the Fanniemae.com web site.  </t>
    </r>
  </si>
  <si>
    <t>The purpose of this form is to receive Hedge (Cap and Swap) Information from Lenders on Single Asset Variable Rate Bonds (for new and renewal) and the Structured ARM (renewal only). This form is available on Fanniemae.com.</t>
  </si>
  <si>
    <t>UBS AG</t>
  </si>
  <si>
    <t>© 2022  Fannie Mae                                                                  Form 4643                                                                              11/03</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</si>
</sst>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00"/>
    <numFmt numFmtId="166" formatCode="&quot;$&quot;#,##0.00"/>
    <numFmt numFmtId="167" formatCode="m/d/yy"/>
    <numFmt numFmtId="168" formatCode="0/100%"/>
    <numFmt numFmtId="169" formatCode="mmm\-yyyy"/>
    <numFmt numFmtId="170" formatCode="m/d"/>
    <numFmt numFmtId="171" formatCode="\x\x"/>
    <numFmt numFmtId="172" formatCode="??"/>
    <numFmt numFmtId="173" formatCode="00000\-000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 numFmtId="181" formatCode="[$-409]h:mm:ss\ AM/PM"/>
    <numFmt numFmtId="182" formatCode="0.0%"/>
    <numFmt numFmtId="183" formatCode="_(* #,##0.0_);_(* \(#,##0.0\);_(* &quot;-&quot;??_);_(@_)"/>
    <numFmt numFmtId="184" formatCode="_(* #,##0.000_);_(* \(#,##0.000\);_(* &quot;-&quot;??_);_(@_)"/>
  </numFmts>
  <fonts count="60">
    <font>
      <sz val="10"/>
      <name val="Arial"/>
      <family val="0"/>
    </font>
    <font>
      <sz val="10"/>
      <color indexed="8"/>
      <name val="Arial"/>
      <family val="2"/>
    </font>
    <font>
      <b/>
      <sz val="10"/>
      <color indexed="10"/>
      <name val="Arial"/>
      <family val="2"/>
    </font>
    <font>
      <b/>
      <sz val="10"/>
      <name val="Arial"/>
      <family val="2"/>
    </font>
    <font>
      <u val="single"/>
      <sz val="10"/>
      <color indexed="12"/>
      <name val="Arial"/>
      <family val="2"/>
    </font>
    <font>
      <b/>
      <sz val="10"/>
      <color indexed="8"/>
      <name val="Arial"/>
      <family val="2"/>
    </font>
    <font>
      <sz val="10"/>
      <color indexed="9"/>
      <name val="Arial"/>
      <family val="2"/>
    </font>
    <font>
      <sz val="9"/>
      <name val="Arial"/>
      <family val="2"/>
    </font>
    <font>
      <sz val="9"/>
      <color indexed="8"/>
      <name val="Arial"/>
      <family val="2"/>
    </font>
    <font>
      <u val="single"/>
      <sz val="10"/>
      <color indexed="36"/>
      <name val="Arial"/>
      <family val="2"/>
    </font>
    <font>
      <sz val="8"/>
      <color indexed="8"/>
      <name val="Arial"/>
      <family val="2"/>
    </font>
    <font>
      <sz val="8"/>
      <name val="Arial"/>
      <family val="2"/>
    </font>
    <font>
      <b/>
      <sz val="10"/>
      <color indexed="17"/>
      <name val="Arial"/>
      <family val="2"/>
    </font>
    <font>
      <b/>
      <sz val="14"/>
      <name val="Arial"/>
      <family val="2"/>
    </font>
    <font>
      <b/>
      <sz val="10"/>
      <color indexed="57"/>
      <name val="Arial"/>
      <family val="2"/>
    </font>
    <font>
      <b/>
      <sz val="16"/>
      <color indexed="48"/>
      <name val="Arial"/>
      <family val="2"/>
    </font>
    <font>
      <sz val="16"/>
      <color indexed="48"/>
      <name val="Arial"/>
      <family val="2"/>
    </font>
    <font>
      <sz val="14"/>
      <name val="Arial"/>
      <family val="2"/>
    </font>
    <font>
      <sz val="12"/>
      <name val="Arial"/>
      <family val="2"/>
    </font>
    <font>
      <sz val="16"/>
      <name val="Arial"/>
      <family val="2"/>
    </font>
    <font>
      <b/>
      <u val="single"/>
      <sz val="10"/>
      <name val="Arial"/>
      <family val="2"/>
    </font>
    <font>
      <b/>
      <sz val="9"/>
      <name val="Arial"/>
      <family val="2"/>
    </font>
    <font>
      <sz val="10"/>
      <name val="Source Sans Pro"/>
      <family val="2"/>
    </font>
    <font>
      <sz val="10"/>
      <color indexed="8"/>
      <name val="Source Sans Pro"/>
      <family val="2"/>
    </font>
    <font>
      <b/>
      <sz val="10"/>
      <color indexed="10"/>
      <name val="Source Sans Pro"/>
      <family val="2"/>
    </font>
    <font>
      <sz val="9"/>
      <color indexed="8"/>
      <name val="Source Sans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color indexed="8"/>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1" fillId="0" borderId="0">
      <alignment/>
      <protection/>
    </xf>
    <xf numFmtId="0" fontId="1"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0" fillId="0" borderId="0" xfId="0" applyAlignment="1">
      <alignment vertical="top" wrapText="1"/>
    </xf>
    <xf numFmtId="0" fontId="3" fillId="0" borderId="0" xfId="0" applyFont="1" applyAlignment="1">
      <alignment vertical="top" wrapText="1"/>
    </xf>
    <xf numFmtId="166" fontId="0" fillId="0" borderId="0" xfId="0" applyNumberFormat="1" applyFill="1" applyBorder="1" applyAlignment="1">
      <alignment horizontal="left" wrapText="1"/>
    </xf>
    <xf numFmtId="0" fontId="0" fillId="0" borderId="0" xfId="0" applyFill="1" applyBorder="1" applyAlignment="1">
      <alignment horizontal="left" wrapText="1"/>
    </xf>
    <xf numFmtId="0" fontId="3" fillId="32" borderId="0" xfId="0" applyFont="1" applyFill="1" applyBorder="1" applyAlignment="1">
      <alignment horizontal="left" wrapText="1"/>
    </xf>
    <xf numFmtId="0" fontId="0" fillId="32" borderId="0" xfId="0" applyFill="1" applyBorder="1" applyAlignment="1">
      <alignment horizontal="left" wrapText="1"/>
    </xf>
    <xf numFmtId="0" fontId="6" fillId="0" borderId="0" xfId="0" applyFont="1" applyFill="1" applyBorder="1" applyAlignment="1">
      <alignment horizontal="left" wrapText="1"/>
    </xf>
    <xf numFmtId="166" fontId="6" fillId="0" borderId="0" xfId="0" applyNumberFormat="1" applyFont="1" applyFill="1" applyBorder="1" applyAlignment="1">
      <alignment horizontal="left" wrapText="1"/>
    </xf>
    <xf numFmtId="14" fontId="6" fillId="0" borderId="0" xfId="0" applyNumberFormat="1" applyFont="1" applyFill="1" applyBorder="1" applyAlignment="1">
      <alignment horizontal="left" wrapText="1"/>
    </xf>
    <xf numFmtId="0" fontId="0" fillId="0" borderId="0" xfId="0" applyFont="1" applyAlignment="1">
      <alignment vertical="top"/>
    </xf>
    <xf numFmtId="0" fontId="0" fillId="0" borderId="0" xfId="0" applyFont="1" applyAlignment="1" applyProtection="1">
      <alignment vertical="top"/>
      <protection/>
    </xf>
    <xf numFmtId="49" fontId="0" fillId="0" borderId="0" xfId="0" applyNumberFormat="1" applyFont="1" applyAlignment="1">
      <alignment vertical="top"/>
    </xf>
    <xf numFmtId="0" fontId="0" fillId="0" borderId="0" xfId="0" applyFont="1" applyAlignment="1">
      <alignment horizontal="right" vertical="top"/>
    </xf>
    <xf numFmtId="0" fontId="12" fillId="4" borderId="10" xfId="0" applyNumberFormat="1" applyFont="1" applyFill="1" applyBorder="1" applyAlignment="1" applyProtection="1">
      <alignment vertical="top"/>
      <protection/>
    </xf>
    <xf numFmtId="0" fontId="0" fillId="0" borderId="10" xfId="0" applyNumberFormat="1" applyFont="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 fillId="0" borderId="10" xfId="57" applyNumberFormat="1" applyFont="1" applyFill="1" applyBorder="1" applyAlignment="1" applyProtection="1">
      <alignment horizontal="center" vertical="center" wrapText="1"/>
      <protection/>
    </xf>
    <xf numFmtId="0" fontId="0" fillId="0" borderId="0" xfId="0" applyNumberFormat="1" applyFont="1" applyAlignment="1" applyProtection="1">
      <alignment horizontal="center" vertical="center"/>
      <protection/>
    </xf>
    <xf numFmtId="0" fontId="4" fillId="0" borderId="0" xfId="53" applyAlignment="1" applyProtection="1">
      <alignment vertical="top" wrapText="1"/>
      <protection/>
    </xf>
    <xf numFmtId="0" fontId="7" fillId="0" borderId="0" xfId="0" applyFont="1" applyAlignment="1" applyProtection="1">
      <alignment horizontal="center" vertical="top" wrapText="1"/>
      <protection hidden="1" locked="0"/>
    </xf>
    <xf numFmtId="0" fontId="8" fillId="33" borderId="10" xfId="57" applyFont="1" applyFill="1" applyBorder="1" applyAlignment="1" applyProtection="1">
      <alignment horizontal="center" vertical="top" wrapText="1"/>
      <protection hidden="1" locked="0"/>
    </xf>
    <xf numFmtId="0" fontId="8" fillId="33" borderId="11" xfId="58" applyFont="1" applyFill="1" applyBorder="1" applyAlignment="1" applyProtection="1">
      <alignment horizontal="center" vertical="top" wrapText="1"/>
      <protection hidden="1" locked="0"/>
    </xf>
    <xf numFmtId="0" fontId="0" fillId="0" borderId="0" xfId="0" applyAlignment="1" applyProtection="1">
      <alignment horizontal="left"/>
      <protection hidden="1" locked="0"/>
    </xf>
    <xf numFmtId="0" fontId="1" fillId="0" borderId="12" xfId="57" applyFont="1" applyFill="1" applyBorder="1" applyAlignment="1" applyProtection="1">
      <alignment horizontal="left"/>
      <protection hidden="1" locked="0"/>
    </xf>
    <xf numFmtId="0" fontId="1" fillId="0" borderId="0" xfId="57" applyFont="1" applyFill="1" applyBorder="1" applyAlignment="1" applyProtection="1">
      <alignment horizontal="left"/>
      <protection hidden="1" locked="0"/>
    </xf>
    <xf numFmtId="0" fontId="0" fillId="0" borderId="0" xfId="0" applyFont="1" applyAlignment="1" applyProtection="1">
      <alignment horizontal="left"/>
      <protection hidden="1" locked="0"/>
    </xf>
    <xf numFmtId="0" fontId="10" fillId="0" borderId="13" xfId="58" applyFont="1" applyFill="1" applyBorder="1" applyAlignment="1" applyProtection="1">
      <alignment horizontal="left"/>
      <protection hidden="1" locked="0"/>
    </xf>
    <xf numFmtId="0" fontId="0" fillId="0" borderId="0" xfId="0" applyAlignment="1" applyProtection="1">
      <alignment/>
      <protection hidden="1" locked="0"/>
    </xf>
    <xf numFmtId="0" fontId="1" fillId="0" borderId="13" xfId="57" applyFont="1" applyFill="1" applyBorder="1" applyAlignment="1" applyProtection="1">
      <alignment horizontal="left"/>
      <protection hidden="1" locked="0"/>
    </xf>
    <xf numFmtId="0" fontId="0" fillId="0" borderId="0" xfId="0" applyFill="1" applyBorder="1" applyAlignment="1" applyProtection="1">
      <alignment horizontal="left"/>
      <protection hidden="1" locked="0"/>
    </xf>
    <xf numFmtId="0" fontId="3" fillId="0" borderId="0" xfId="0" applyFont="1" applyAlignment="1">
      <alignment horizontal="left" vertical="top" wrapText="1"/>
    </xf>
    <xf numFmtId="0" fontId="10" fillId="0" borderId="10" xfId="57" applyFont="1" applyFill="1" applyBorder="1" applyAlignment="1" applyProtection="1">
      <alignment horizontal="center" vertical="top" wrapText="1"/>
      <protection/>
    </xf>
    <xf numFmtId="0" fontId="10" fillId="0" borderId="10" xfId="57" applyFont="1" applyFill="1" applyBorder="1" applyAlignment="1" applyProtection="1">
      <alignment horizontal="right" vertical="top" wrapText="1"/>
      <protection/>
    </xf>
    <xf numFmtId="0" fontId="10" fillId="0" borderId="14" xfId="57" applyFont="1" applyFill="1" applyBorder="1" applyAlignment="1" applyProtection="1">
      <alignment horizontal="center" vertical="top" wrapText="1"/>
      <protection/>
    </xf>
    <xf numFmtId="0" fontId="10" fillId="34" borderId="15" xfId="57" applyFont="1" applyFill="1" applyBorder="1" applyAlignment="1" applyProtection="1">
      <alignment horizontal="center" vertical="top" wrapText="1"/>
      <protection/>
    </xf>
    <xf numFmtId="0" fontId="11" fillId="0" borderId="0" xfId="0" applyFont="1" applyFill="1" applyAlignment="1" applyProtection="1">
      <alignment vertical="top" wrapText="1"/>
      <protection/>
    </xf>
    <xf numFmtId="0" fontId="3" fillId="32" borderId="0" xfId="0" applyFont="1" applyFill="1" applyBorder="1" applyAlignment="1">
      <alignment horizontal="left" vertical="top" wrapText="1"/>
    </xf>
    <xf numFmtId="0" fontId="0" fillId="32" borderId="0" xfId="0" applyFill="1" applyBorder="1" applyAlignment="1">
      <alignment horizontal="left" vertical="top" wrapText="1"/>
    </xf>
    <xf numFmtId="0" fontId="5" fillId="35" borderId="16" xfId="57" applyFont="1" applyFill="1" applyBorder="1" applyAlignment="1">
      <alignment horizontal="left" vertical="top" wrapText="1"/>
      <protection/>
    </xf>
    <xf numFmtId="0" fontId="5" fillId="35" borderId="17" xfId="57" applyFont="1" applyFill="1" applyBorder="1" applyAlignment="1">
      <alignment horizontal="left" vertical="top" wrapText="1"/>
      <protection/>
    </xf>
    <xf numFmtId="1" fontId="18" fillId="32" borderId="17" xfId="0" applyNumberFormat="1" applyFont="1" applyFill="1" applyBorder="1" applyAlignment="1">
      <alignment horizontal="left" vertical="top" wrapText="1"/>
    </xf>
    <xf numFmtId="0" fontId="18" fillId="32" borderId="17" xfId="0" applyFont="1" applyFill="1" applyBorder="1" applyAlignment="1">
      <alignment horizontal="left" vertical="top" wrapText="1"/>
    </xf>
    <xf numFmtId="1" fontId="18" fillId="32" borderId="18" xfId="0" applyNumberFormat="1" applyFont="1" applyFill="1" applyBorder="1" applyAlignment="1">
      <alignment horizontal="left" vertical="top" wrapText="1"/>
    </xf>
    <xf numFmtId="0" fontId="5" fillId="35" borderId="19" xfId="57" applyFont="1" applyFill="1" applyBorder="1" applyAlignment="1">
      <alignment horizontal="left" vertical="top" wrapText="1"/>
      <protection/>
    </xf>
    <xf numFmtId="1" fontId="17" fillId="32" borderId="10" xfId="0" applyNumberFormat="1" applyFont="1" applyFill="1" applyBorder="1" applyAlignment="1">
      <alignment horizontal="left" vertical="top" wrapText="1"/>
    </xf>
    <xf numFmtId="0" fontId="5" fillId="35" borderId="10" xfId="57" applyFont="1" applyFill="1" applyBorder="1" applyAlignment="1">
      <alignment horizontal="left" vertical="top" wrapText="1"/>
      <protection/>
    </xf>
    <xf numFmtId="14" fontId="18" fillId="32" borderId="10" xfId="0" applyNumberFormat="1" applyFont="1" applyFill="1" applyBorder="1" applyAlignment="1">
      <alignment horizontal="left" vertical="top" wrapText="1"/>
    </xf>
    <xf numFmtId="1" fontId="18" fillId="32" borderId="20" xfId="0" applyNumberFormat="1" applyFont="1" applyFill="1" applyBorder="1" applyAlignment="1">
      <alignment horizontal="left" vertical="top" wrapText="1"/>
    </xf>
    <xf numFmtId="1" fontId="18" fillId="32" borderId="10" xfId="0" applyNumberFormat="1" applyFont="1" applyFill="1" applyBorder="1" applyAlignment="1">
      <alignment horizontal="left" vertical="top" wrapText="1"/>
    </xf>
    <xf numFmtId="179" fontId="18" fillId="32" borderId="10" xfId="0" applyNumberFormat="1" applyFont="1" applyFill="1" applyBorder="1" applyAlignment="1">
      <alignment horizontal="left" vertical="top" wrapText="1"/>
    </xf>
    <xf numFmtId="2" fontId="18" fillId="32" borderId="20" xfId="0" applyNumberFormat="1" applyFont="1" applyFill="1" applyBorder="1" applyAlignment="1">
      <alignment horizontal="left" vertical="top" wrapText="1"/>
    </xf>
    <xf numFmtId="1" fontId="18" fillId="0" borderId="10" xfId="0" applyNumberFormat="1" applyFont="1" applyFill="1" applyBorder="1" applyAlignment="1">
      <alignment horizontal="left" vertical="top" wrapText="1"/>
    </xf>
    <xf numFmtId="166" fontId="18" fillId="32" borderId="20" xfId="0" applyNumberFormat="1" applyFont="1" applyFill="1" applyBorder="1" applyAlignment="1">
      <alignment horizontal="left" vertical="top" wrapText="1"/>
    </xf>
    <xf numFmtId="2" fontId="18" fillId="32" borderId="10" xfId="0" applyNumberFormat="1" applyFont="1" applyFill="1" applyBorder="1" applyAlignment="1">
      <alignment horizontal="left" vertical="top" wrapText="1"/>
    </xf>
    <xf numFmtId="37" fontId="18" fillId="0" borderId="20" xfId="0" applyNumberFormat="1" applyFont="1" applyBorder="1" applyAlignment="1">
      <alignment horizontal="left" vertical="top"/>
    </xf>
    <xf numFmtId="0" fontId="0" fillId="0" borderId="21" xfId="0" applyFill="1" applyBorder="1" applyAlignment="1">
      <alignment horizontal="left" vertical="top" wrapText="1"/>
    </xf>
    <xf numFmtId="14" fontId="18" fillId="0" borderId="21" xfId="0" applyNumberFormat="1" applyFont="1" applyFill="1" applyBorder="1" applyAlignment="1">
      <alignment horizontal="left" vertical="top" wrapText="1"/>
    </xf>
    <xf numFmtId="179" fontId="18" fillId="0" borderId="21" xfId="0" applyNumberFormat="1" applyFont="1" applyFill="1" applyBorder="1" applyAlignment="1">
      <alignment horizontal="left" vertical="top" wrapText="1"/>
    </xf>
    <xf numFmtId="166" fontId="3" fillId="32" borderId="0" xfId="0" applyNumberFormat="1" applyFont="1" applyFill="1" applyBorder="1" applyAlignment="1">
      <alignment horizontal="left" vertical="top" wrapText="1"/>
    </xf>
    <xf numFmtId="166" fontId="0" fillId="32" borderId="0" xfId="0" applyNumberFormat="1" applyFill="1" applyBorder="1" applyAlignment="1">
      <alignment horizontal="left" vertical="top" wrapText="1"/>
    </xf>
    <xf numFmtId="1" fontId="17" fillId="0" borderId="17" xfId="0" applyNumberFormat="1" applyFont="1" applyBorder="1" applyAlignment="1" applyProtection="1">
      <alignment horizontal="left" vertical="top"/>
      <protection locked="0"/>
    </xf>
    <xf numFmtId="0" fontId="0" fillId="0" borderId="22" xfId="0" applyFill="1" applyBorder="1" applyAlignment="1">
      <alignment horizontal="left" vertical="top" wrapText="1"/>
    </xf>
    <xf numFmtId="179" fontId="18" fillId="0" borderId="23" xfId="0" applyNumberFormat="1" applyFont="1" applyFill="1" applyBorder="1" applyAlignment="1">
      <alignment horizontal="left" vertical="top" wrapText="1"/>
    </xf>
    <xf numFmtId="0" fontId="2" fillId="0" borderId="0" xfId="0" applyFont="1" applyAlignment="1">
      <alignment vertical="top"/>
    </xf>
    <xf numFmtId="0" fontId="4" fillId="0" borderId="0" xfId="53" applyAlignment="1" applyProtection="1">
      <alignment/>
      <protection/>
    </xf>
    <xf numFmtId="0" fontId="3" fillId="0" borderId="10" xfId="0" applyFont="1" applyBorder="1" applyAlignment="1">
      <alignment horizontal="center" vertical="top" wrapText="1"/>
    </xf>
    <xf numFmtId="0" fontId="20" fillId="0" borderId="0" xfId="0" applyFont="1" applyAlignment="1">
      <alignment vertical="top" wrapText="1"/>
    </xf>
    <xf numFmtId="0" fontId="13"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wrapText="1"/>
    </xf>
    <xf numFmtId="0" fontId="0" fillId="0" borderId="0" xfId="0" applyFont="1" applyAlignment="1">
      <alignment horizontal="center"/>
    </xf>
    <xf numFmtId="0" fontId="21" fillId="0" borderId="10" xfId="0" applyFont="1" applyBorder="1" applyAlignment="1">
      <alignment wrapText="1"/>
    </xf>
    <xf numFmtId="0" fontId="7" fillId="0" borderId="0" xfId="0" applyFont="1" applyAlignment="1">
      <alignment/>
    </xf>
    <xf numFmtId="0" fontId="10" fillId="0" borderId="0" xfId="58" applyFont="1" applyFill="1" applyBorder="1" applyAlignment="1" applyProtection="1">
      <alignment horizontal="left"/>
      <protection hidden="1" locked="0"/>
    </xf>
    <xf numFmtId="0" fontId="0" fillId="0" borderId="0" xfId="53" applyFont="1" applyFill="1" applyAlignment="1" applyProtection="1">
      <alignment wrapText="1"/>
      <protection/>
    </xf>
    <xf numFmtId="0" fontId="11" fillId="0" borderId="0" xfId="0" applyFont="1" applyAlignment="1" applyProtection="1">
      <alignment horizontal="left"/>
      <protection hidden="1" locked="0"/>
    </xf>
    <xf numFmtId="0" fontId="0" fillId="0" borderId="0" xfId="0" applyBorder="1" applyAlignment="1" applyProtection="1">
      <alignment horizontal="left"/>
      <protection hidden="1" locked="0"/>
    </xf>
    <xf numFmtId="0" fontId="8" fillId="33" borderId="24" xfId="57" applyFont="1" applyFill="1" applyBorder="1" applyAlignment="1" applyProtection="1">
      <alignment horizontal="center" vertical="top" wrapText="1"/>
      <protection hidden="1" locked="0"/>
    </xf>
    <xf numFmtId="0" fontId="0" fillId="0" borderId="0" xfId="0" applyBorder="1" applyAlignment="1" applyProtection="1">
      <alignment/>
      <protection hidden="1" locked="0"/>
    </xf>
    <xf numFmtId="0" fontId="22" fillId="0" borderId="0" xfId="0" applyFont="1" applyAlignment="1">
      <alignment vertical="top"/>
    </xf>
    <xf numFmtId="0" fontId="22" fillId="0" borderId="0" xfId="0" applyFont="1" applyAlignment="1" applyProtection="1">
      <alignment vertical="top"/>
      <protection/>
    </xf>
    <xf numFmtId="0" fontId="22" fillId="0" borderId="0" xfId="0" applyFont="1" applyAlignment="1">
      <alignment horizontal="right" vertical="top"/>
    </xf>
    <xf numFmtId="0" fontId="23" fillId="0" borderId="10" xfId="57" applyFont="1" applyFill="1" applyBorder="1" applyAlignment="1" applyProtection="1">
      <alignment horizontal="center" vertical="top" wrapText="1"/>
      <protection/>
    </xf>
    <xf numFmtId="0" fontId="23" fillId="0" borderId="14" xfId="57" applyFont="1" applyFill="1" applyBorder="1" applyAlignment="1" applyProtection="1">
      <alignment horizontal="center" vertical="top" wrapText="1"/>
      <protection/>
    </xf>
    <xf numFmtId="0" fontId="23" fillId="34" borderId="15" xfId="57" applyFont="1" applyFill="1" applyBorder="1" applyAlignment="1" applyProtection="1">
      <alignment horizontal="center" vertical="top" wrapText="1"/>
      <protection/>
    </xf>
    <xf numFmtId="0" fontId="22" fillId="0" borderId="0" xfId="0" applyFont="1" applyFill="1" applyAlignment="1" applyProtection="1">
      <alignment vertical="top" wrapText="1"/>
      <protection/>
    </xf>
    <xf numFmtId="0" fontId="24" fillId="36" borderId="10" xfId="0" applyNumberFormat="1" applyFont="1" applyFill="1" applyBorder="1" applyAlignment="1">
      <alignment vertical="top"/>
    </xf>
    <xf numFmtId="1" fontId="22" fillId="0" borderId="10" xfId="0" applyNumberFormat="1" applyFont="1" applyBorder="1" applyAlignment="1" applyProtection="1">
      <alignment vertical="top"/>
      <protection locked="0"/>
    </xf>
    <xf numFmtId="0" fontId="22" fillId="0" borderId="10" xfId="0" applyNumberFormat="1" applyFont="1" applyFill="1" applyBorder="1" applyAlignment="1" applyProtection="1">
      <alignment vertical="top"/>
      <protection locked="0"/>
    </xf>
    <xf numFmtId="1" fontId="22" fillId="0" borderId="10" xfId="0" applyNumberFormat="1" applyFont="1" applyBorder="1" applyAlignment="1" applyProtection="1">
      <alignment horizontal="right" vertical="top"/>
      <protection locked="0"/>
    </xf>
    <xf numFmtId="0" fontId="23" fillId="0" borderId="10" xfId="57" applyNumberFormat="1" applyFont="1" applyFill="1" applyBorder="1" applyAlignment="1" applyProtection="1">
      <alignment horizontal="right" vertical="top" wrapText="1"/>
      <protection locked="0"/>
    </xf>
    <xf numFmtId="1" fontId="23" fillId="0" borderId="10" xfId="57" applyNumberFormat="1" applyFont="1" applyFill="1" applyBorder="1" applyAlignment="1" applyProtection="1">
      <alignment horizontal="right" vertical="top" wrapText="1"/>
      <protection locked="0"/>
    </xf>
    <xf numFmtId="14" fontId="23" fillId="0" borderId="10" xfId="57" applyNumberFormat="1" applyFont="1" applyFill="1" applyBorder="1" applyAlignment="1" applyProtection="1">
      <alignment horizontal="right" vertical="top" wrapText="1"/>
      <protection locked="0"/>
    </xf>
    <xf numFmtId="1" fontId="23" fillId="0" borderId="10" xfId="57" applyNumberFormat="1" applyFont="1" applyFill="1" applyBorder="1" applyAlignment="1" applyProtection="1">
      <alignment horizontal="right" vertical="top" wrapText="1"/>
      <protection/>
    </xf>
    <xf numFmtId="1" fontId="25" fillId="0" borderId="10" xfId="57" applyNumberFormat="1" applyFont="1" applyFill="1" applyBorder="1" applyAlignment="1" applyProtection="1">
      <alignment horizontal="right" vertical="top" wrapText="1"/>
      <protection locked="0"/>
    </xf>
    <xf numFmtId="44" fontId="23" fillId="0" borderId="10" xfId="44" applyFont="1" applyFill="1" applyBorder="1" applyAlignment="1" applyProtection="1">
      <alignment horizontal="right" vertical="top" wrapText="1"/>
      <protection locked="0"/>
    </xf>
    <xf numFmtId="2" fontId="23" fillId="0" borderId="10" xfId="57" applyNumberFormat="1" applyFont="1" applyFill="1" applyBorder="1" applyAlignment="1" applyProtection="1">
      <alignment horizontal="right" vertical="top" wrapText="1"/>
      <protection locked="0"/>
    </xf>
    <xf numFmtId="2" fontId="22" fillId="0" borderId="10" xfId="0" applyNumberFormat="1" applyFont="1" applyFill="1" applyBorder="1" applyAlignment="1" applyProtection="1">
      <alignment vertical="top"/>
      <protection locked="0"/>
    </xf>
    <xf numFmtId="49" fontId="23" fillId="0" borderId="10" xfId="57" applyNumberFormat="1" applyFont="1" applyFill="1" applyBorder="1" applyAlignment="1" applyProtection="1">
      <alignment horizontal="right" vertical="top" wrapText="1"/>
      <protection locked="0"/>
    </xf>
    <xf numFmtId="0" fontId="23" fillId="0" borderId="10" xfId="57"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protection locked="0"/>
    </xf>
    <xf numFmtId="44" fontId="22" fillId="0" borderId="10" xfId="44" applyFont="1" applyFill="1" applyBorder="1" applyAlignment="1" applyProtection="1">
      <alignment/>
      <protection locked="0"/>
    </xf>
    <xf numFmtId="37" fontId="22" fillId="0" borderId="10" xfId="44" applyNumberFormat="1" applyFont="1" applyFill="1" applyBorder="1" applyAlignment="1" applyProtection="1">
      <alignment horizontal="right"/>
      <protection locked="0"/>
    </xf>
    <xf numFmtId="167" fontId="23" fillId="0" borderId="10" xfId="57" applyNumberFormat="1" applyFont="1" applyFill="1" applyBorder="1" applyAlignment="1" applyProtection="1">
      <alignment horizontal="right" vertical="top" wrapText="1"/>
      <protection locked="0"/>
    </xf>
    <xf numFmtId="184" fontId="23" fillId="0" borderId="10" xfId="42" applyNumberFormat="1" applyFont="1" applyFill="1" applyBorder="1" applyAlignment="1" applyProtection="1">
      <alignment horizontal="right" vertical="top" wrapText="1"/>
      <protection locked="0"/>
    </xf>
    <xf numFmtId="1" fontId="22" fillId="0" borderId="10" xfId="0" applyNumberFormat="1" applyFont="1" applyFill="1" applyBorder="1" applyAlignment="1" applyProtection="1">
      <alignment vertical="top"/>
      <protection locked="0"/>
    </xf>
    <xf numFmtId="0" fontId="22" fillId="0" borderId="10" xfId="0" applyFont="1" applyFill="1" applyBorder="1" applyAlignment="1" applyProtection="1">
      <alignment/>
      <protection locked="0"/>
    </xf>
    <xf numFmtId="49" fontId="22" fillId="0" borderId="0" xfId="0" applyNumberFormat="1" applyFont="1" applyAlignment="1">
      <alignment vertical="top"/>
    </xf>
    <xf numFmtId="0" fontId="22" fillId="0" borderId="0" xfId="0" applyFont="1" applyFill="1" applyAlignment="1">
      <alignment vertical="top" wrapText="1"/>
    </xf>
    <xf numFmtId="0" fontId="1" fillId="0" borderId="0" xfId="57" applyFont="1" applyFill="1" applyBorder="1" applyAlignment="1">
      <alignment horizontal="left" vertical="top" wrapText="1"/>
      <protection/>
    </xf>
    <xf numFmtId="0" fontId="15" fillId="32" borderId="0" xfId="0" applyFont="1" applyFill="1" applyBorder="1" applyAlignment="1">
      <alignment horizontal="left" vertical="top" wrapText="1"/>
    </xf>
    <xf numFmtId="0" fontId="16" fillId="0" borderId="0" xfId="0" applyFont="1" applyAlignment="1">
      <alignment horizontal="left" vertical="top" wrapText="1"/>
    </xf>
    <xf numFmtId="1" fontId="18" fillId="32" borderId="10" xfId="0" applyNumberFormat="1" applyFont="1" applyFill="1" applyBorder="1" applyAlignment="1">
      <alignment horizontal="left" vertical="top" wrapText="1"/>
    </xf>
    <xf numFmtId="0" fontId="18" fillId="0" borderId="10" xfId="0" applyFont="1" applyBorder="1" applyAlignment="1">
      <alignment horizontal="left" vertical="top" wrapText="1"/>
    </xf>
    <xf numFmtId="0" fontId="19" fillId="32" borderId="10" xfId="0" applyFont="1" applyFill="1" applyBorder="1" applyAlignment="1">
      <alignment horizontal="left" vertical="top" wrapText="1"/>
    </xf>
    <xf numFmtId="0" fontId="19" fillId="0" borderId="10" xfId="0" applyFont="1" applyBorder="1" applyAlignment="1">
      <alignment horizontal="left" vertical="top" wrapText="1"/>
    </xf>
    <xf numFmtId="0" fontId="18" fillId="32" borderId="10" xfId="0" applyFont="1" applyFill="1" applyBorder="1" applyAlignment="1">
      <alignment horizontal="left" vertical="top" wrapText="1"/>
    </xf>
    <xf numFmtId="0" fontId="18" fillId="0" borderId="2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Values" xfId="58"/>
    <cellStyle name="Note" xfId="59"/>
    <cellStyle name="Output" xfId="60"/>
    <cellStyle name="Percent" xfId="61"/>
    <cellStyle name="Title" xfId="62"/>
    <cellStyle name="Total" xfId="63"/>
    <cellStyle name="Warning Text" xfId="64"/>
  </cellStyles>
  <dxfs count="2">
    <dxf>
      <font>
        <b/>
        <i val="0"/>
        <color auto="1"/>
      </font>
      <fill>
        <patternFill>
          <bgColor indexed="10"/>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1</xdr:row>
      <xdr:rowOff>114300</xdr:rowOff>
    </xdr:to>
    <xdr:pic>
      <xdr:nvPicPr>
        <xdr:cNvPr id="1" name="Picture 1"/>
        <xdr:cNvPicPr preferRelativeResize="1">
          <a:picLocks noChangeAspect="1"/>
        </xdr:cNvPicPr>
      </xdr:nvPicPr>
      <xdr:blipFill>
        <a:blip r:embed="rId1"/>
        <a:stretch>
          <a:fillRect/>
        </a:stretch>
      </xdr:blipFill>
      <xdr:spPr>
        <a:xfrm>
          <a:off x="0" y="0"/>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terest_Rate_Hedge@fanniemae.com"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220"/>
  <sheetViews>
    <sheetView zoomScalePageLayoutView="0" workbookViewId="0" topLeftCell="A1">
      <pane xSplit="1" topLeftCell="B1" activePane="topRight" state="frozen"/>
      <selection pane="topLeft" activeCell="A14" sqref="A14"/>
      <selection pane="topRight" activeCell="A14" sqref="A14"/>
    </sheetView>
  </sheetViews>
  <sheetFormatPr defaultColWidth="6.7109375" defaultRowHeight="12.75"/>
  <cols>
    <col min="1" max="1" width="11.00390625" style="80" customWidth="1"/>
    <col min="2" max="2" width="11.7109375" style="80" customWidth="1"/>
    <col min="3" max="3" width="13.00390625" style="80" customWidth="1"/>
    <col min="4" max="4" width="13.28125" style="80" bestFit="1" customWidth="1"/>
    <col min="5" max="5" width="11.7109375" style="81" bestFit="1" customWidth="1"/>
    <col min="6" max="6" width="17.7109375" style="80" customWidth="1"/>
    <col min="7" max="7" width="13.7109375" style="80" bestFit="1" customWidth="1"/>
    <col min="8" max="8" width="10.00390625" style="80" customWidth="1"/>
    <col min="9" max="9" width="10.421875" style="80" customWidth="1"/>
    <col min="10" max="10" width="7.28125" style="80" bestFit="1" customWidth="1"/>
    <col min="11" max="11" width="46.00390625" style="82" bestFit="1" customWidth="1"/>
    <col min="12" max="12" width="16.57421875" style="80" bestFit="1" customWidth="1"/>
    <col min="13" max="13" width="7.421875" style="80" bestFit="1" customWidth="1"/>
    <col min="14" max="14" width="6.28125" style="80" bestFit="1" customWidth="1"/>
    <col min="15" max="15" width="13.28125" style="80" customWidth="1"/>
    <col min="16" max="16" width="14.7109375" style="80" customWidth="1"/>
    <col min="17" max="17" width="11.7109375" style="80" customWidth="1"/>
    <col min="18" max="18" width="16.421875" style="80" customWidth="1"/>
    <col min="19" max="19" width="18.00390625" style="80" customWidth="1"/>
    <col min="20" max="20" width="30.7109375" style="80" customWidth="1"/>
    <col min="21" max="21" width="16.00390625" style="80" bestFit="1" customWidth="1"/>
    <col min="22" max="22" width="12.7109375" style="80" customWidth="1"/>
    <col min="23" max="23" width="43.28125" style="80" customWidth="1"/>
    <col min="24" max="24" width="11.7109375" style="80" bestFit="1" customWidth="1"/>
    <col min="25" max="25" width="11.28125" style="80" bestFit="1" customWidth="1"/>
    <col min="26" max="26" width="11.7109375" style="80" bestFit="1" customWidth="1"/>
    <col min="27" max="27" width="11.28125" style="80" bestFit="1" customWidth="1"/>
    <col min="28" max="28" width="11.7109375" style="80" bestFit="1" customWidth="1"/>
    <col min="29" max="29" width="11.28125" style="80" bestFit="1" customWidth="1"/>
    <col min="30" max="16384" width="6.7109375" style="80" customWidth="1"/>
  </cols>
  <sheetData>
    <row r="1" spans="1:29" s="86" customFormat="1" ht="41.25">
      <c r="A1" s="83" t="s">
        <v>28</v>
      </c>
      <c r="B1" s="83" t="s">
        <v>29</v>
      </c>
      <c r="C1" s="83" t="s">
        <v>42</v>
      </c>
      <c r="D1" s="83" t="s">
        <v>25</v>
      </c>
      <c r="E1" s="83" t="s">
        <v>34</v>
      </c>
      <c r="F1" s="83" t="s">
        <v>16</v>
      </c>
      <c r="G1" s="83" t="s">
        <v>26</v>
      </c>
      <c r="H1" s="83" t="s">
        <v>8</v>
      </c>
      <c r="I1" s="83" t="s">
        <v>9</v>
      </c>
      <c r="J1" s="83" t="s">
        <v>44</v>
      </c>
      <c r="K1" s="83" t="s">
        <v>11</v>
      </c>
      <c r="L1" s="83" t="s">
        <v>12</v>
      </c>
      <c r="M1" s="83" t="s">
        <v>10</v>
      </c>
      <c r="N1" s="83" t="s">
        <v>18</v>
      </c>
      <c r="O1" s="83" t="s">
        <v>14</v>
      </c>
      <c r="P1" s="83" t="s">
        <v>45</v>
      </c>
      <c r="Q1" s="83" t="s">
        <v>13</v>
      </c>
      <c r="R1" s="83" t="s">
        <v>15</v>
      </c>
      <c r="S1" s="83" t="s">
        <v>17</v>
      </c>
      <c r="T1" s="84" t="s">
        <v>21</v>
      </c>
      <c r="U1" s="84" t="s">
        <v>30</v>
      </c>
      <c r="V1" s="83" t="s">
        <v>46</v>
      </c>
      <c r="W1" s="83" t="s">
        <v>32</v>
      </c>
      <c r="X1" s="85" t="s">
        <v>43</v>
      </c>
      <c r="Y1" s="85" t="s">
        <v>36</v>
      </c>
      <c r="Z1" s="85" t="s">
        <v>37</v>
      </c>
      <c r="AA1" s="85" t="s">
        <v>38</v>
      </c>
      <c r="AB1" s="85" t="s">
        <v>39</v>
      </c>
      <c r="AC1" s="85" t="s">
        <v>40</v>
      </c>
    </row>
    <row r="2" spans="1:29" ht="15.75" customHeight="1">
      <c r="A2" s="87" t="str">
        <f>'Validation Errors'!A2</f>
        <v>Good</v>
      </c>
      <c r="B2" s="88"/>
      <c r="C2" s="89"/>
      <c r="D2" s="88"/>
      <c r="E2" s="90" t="s">
        <v>20</v>
      </c>
      <c r="F2" s="91" t="s">
        <v>6</v>
      </c>
      <c r="G2" s="92" t="s">
        <v>0</v>
      </c>
      <c r="H2" s="93"/>
      <c r="I2" s="93"/>
      <c r="J2" s="94">
        <f>DAYS360(H2,I2)/30</f>
        <v>0</v>
      </c>
      <c r="K2" s="95" t="s">
        <v>86</v>
      </c>
      <c r="L2" s="96"/>
      <c r="M2" s="97"/>
      <c r="N2" s="98"/>
      <c r="O2" s="92" t="s">
        <v>19</v>
      </c>
      <c r="P2" s="92" t="s">
        <v>20</v>
      </c>
      <c r="Q2" s="92" t="s">
        <v>20</v>
      </c>
      <c r="R2" s="99" t="s">
        <v>4</v>
      </c>
      <c r="S2" s="100"/>
      <c r="T2" s="101"/>
      <c r="U2" s="102"/>
      <c r="V2" s="103" t="s">
        <v>48</v>
      </c>
      <c r="W2" s="100"/>
      <c r="X2" s="104"/>
      <c r="Y2" s="105"/>
      <c r="Z2" s="104"/>
      <c r="AA2" s="105"/>
      <c r="AB2" s="104"/>
      <c r="AC2" s="97"/>
    </row>
    <row r="3" spans="1:29" ht="15.75" customHeight="1">
      <c r="A3" s="87" t="str">
        <f>'Validation Errors'!A3</f>
        <v>Good</v>
      </c>
      <c r="B3" s="88"/>
      <c r="C3" s="106"/>
      <c r="D3" s="88"/>
      <c r="E3" s="90" t="s">
        <v>20</v>
      </c>
      <c r="F3" s="91" t="s">
        <v>6</v>
      </c>
      <c r="G3" s="92" t="s">
        <v>0</v>
      </c>
      <c r="H3" s="93"/>
      <c r="I3" s="93"/>
      <c r="J3" s="94">
        <f>DAYS360(H3,I3)/30</f>
        <v>0</v>
      </c>
      <c r="K3" s="95" t="s">
        <v>86</v>
      </c>
      <c r="L3" s="96"/>
      <c r="M3" s="97"/>
      <c r="N3" s="97"/>
      <c r="O3" s="92"/>
      <c r="P3" s="92"/>
      <c r="Q3" s="92"/>
      <c r="R3" s="99"/>
      <c r="S3" s="100"/>
      <c r="T3" s="107"/>
      <c r="U3" s="102"/>
      <c r="V3" s="103"/>
      <c r="W3" s="100"/>
      <c r="X3" s="104"/>
      <c r="Y3" s="105"/>
      <c r="Z3" s="104"/>
      <c r="AA3" s="105"/>
      <c r="AB3" s="104"/>
      <c r="AC3" s="97"/>
    </row>
    <row r="4" spans="1:29" ht="15.75" customHeight="1">
      <c r="A4" s="87" t="str">
        <f>'Validation Errors'!A4</f>
        <v>Good</v>
      </c>
      <c r="B4" s="88"/>
      <c r="C4" s="106"/>
      <c r="D4" s="88"/>
      <c r="E4" s="90" t="s">
        <v>20</v>
      </c>
      <c r="F4" s="91" t="s">
        <v>6</v>
      </c>
      <c r="G4" s="92" t="s">
        <v>0</v>
      </c>
      <c r="H4" s="93"/>
      <c r="I4" s="93"/>
      <c r="J4" s="94">
        <f>DAYS360(H4,I4)/30</f>
        <v>0</v>
      </c>
      <c r="K4" s="95" t="s">
        <v>86</v>
      </c>
      <c r="L4" s="96"/>
      <c r="M4" s="97"/>
      <c r="N4" s="97"/>
      <c r="O4" s="92"/>
      <c r="P4" s="92"/>
      <c r="Q4" s="92"/>
      <c r="R4" s="99"/>
      <c r="S4" s="100"/>
      <c r="T4" s="107"/>
      <c r="U4" s="102"/>
      <c r="V4" s="103"/>
      <c r="W4" s="100"/>
      <c r="X4" s="104"/>
      <c r="Y4" s="105"/>
      <c r="Z4" s="104"/>
      <c r="AA4" s="105"/>
      <c r="AB4" s="104"/>
      <c r="AC4" s="97"/>
    </row>
    <row r="5" spans="1:29" ht="15.75" customHeight="1">
      <c r="A5" s="87" t="str">
        <f>'Validation Errors'!A5</f>
        <v>Good</v>
      </c>
      <c r="B5" s="88"/>
      <c r="C5" s="106"/>
      <c r="D5" s="88"/>
      <c r="E5" s="90" t="s">
        <v>20</v>
      </c>
      <c r="F5" s="91" t="s">
        <v>6</v>
      </c>
      <c r="G5" s="92" t="s">
        <v>0</v>
      </c>
      <c r="H5" s="93"/>
      <c r="I5" s="93"/>
      <c r="J5" s="94">
        <f>DAYS360(H5,I5)/30</f>
        <v>0</v>
      </c>
      <c r="K5" s="95" t="s">
        <v>86</v>
      </c>
      <c r="L5" s="96"/>
      <c r="M5" s="97"/>
      <c r="N5" s="97"/>
      <c r="O5" s="92"/>
      <c r="P5" s="92"/>
      <c r="Q5" s="92"/>
      <c r="R5" s="99"/>
      <c r="S5" s="100"/>
      <c r="T5" s="107"/>
      <c r="U5" s="102"/>
      <c r="V5" s="103"/>
      <c r="W5" s="100"/>
      <c r="X5" s="104"/>
      <c r="Y5" s="105"/>
      <c r="Z5" s="104"/>
      <c r="AA5" s="105"/>
      <c r="AB5" s="104"/>
      <c r="AC5" s="97"/>
    </row>
    <row r="6" ht="13.5">
      <c r="G6" s="108"/>
    </row>
    <row r="8" spans="2:11" ht="13.5">
      <c r="B8" s="109"/>
      <c r="C8" s="109"/>
      <c r="K8" s="109"/>
    </row>
    <row r="9" spans="2:11" ht="13.5">
      <c r="B9" s="109"/>
      <c r="C9" s="109"/>
      <c r="K9" s="109"/>
    </row>
    <row r="10" spans="2:11" ht="13.5">
      <c r="B10" s="109"/>
      <c r="C10" s="109"/>
      <c r="K10" s="109"/>
    </row>
    <row r="11" spans="2:11" ht="13.5">
      <c r="B11" s="109"/>
      <c r="C11" s="109"/>
      <c r="K11" s="109"/>
    </row>
    <row r="12" spans="2:11" ht="13.5">
      <c r="B12" s="109"/>
      <c r="C12" s="109"/>
      <c r="K12" s="109"/>
    </row>
    <row r="13" spans="2:11" ht="13.5">
      <c r="B13" s="109"/>
      <c r="C13" s="109"/>
      <c r="K13" s="109"/>
    </row>
    <row r="14" spans="2:11" ht="13.5">
      <c r="B14" s="109"/>
      <c r="C14" s="109"/>
      <c r="K14" s="109"/>
    </row>
    <row r="15" spans="2:11" ht="13.5">
      <c r="B15" s="109"/>
      <c r="C15" s="109"/>
      <c r="K15" s="109"/>
    </row>
    <row r="16" spans="2:11" ht="13.5">
      <c r="B16" s="109"/>
      <c r="C16" s="109"/>
      <c r="K16" s="109"/>
    </row>
    <row r="17" spans="2:11" ht="13.5">
      <c r="B17" s="109"/>
      <c r="C17" s="109"/>
      <c r="K17" s="109"/>
    </row>
    <row r="18" spans="2:11" ht="13.5">
      <c r="B18" s="109"/>
      <c r="C18" s="109"/>
      <c r="K18" s="109"/>
    </row>
    <row r="19" spans="2:11" ht="13.5">
      <c r="B19" s="109"/>
      <c r="C19" s="109"/>
      <c r="K19" s="109"/>
    </row>
    <row r="20" spans="2:11" ht="13.5">
      <c r="B20" s="109"/>
      <c r="C20" s="109"/>
      <c r="K20" s="109"/>
    </row>
    <row r="21" spans="2:11" ht="13.5">
      <c r="B21" s="109"/>
      <c r="C21" s="109"/>
      <c r="K21" s="109"/>
    </row>
    <row r="22" spans="2:11" ht="13.5">
      <c r="B22" s="109"/>
      <c r="C22" s="109"/>
      <c r="K22" s="109"/>
    </row>
    <row r="23" spans="2:11" ht="13.5">
      <c r="B23" s="109"/>
      <c r="C23" s="109"/>
      <c r="K23" s="109"/>
    </row>
    <row r="24" spans="2:11" ht="13.5">
      <c r="B24" s="109"/>
      <c r="C24" s="109"/>
      <c r="K24" s="109"/>
    </row>
    <row r="25" spans="2:11" ht="13.5">
      <c r="B25" s="109"/>
      <c r="C25" s="109"/>
      <c r="K25" s="109"/>
    </row>
    <row r="26" spans="2:11" ht="13.5">
      <c r="B26" s="109"/>
      <c r="C26" s="109"/>
      <c r="K26" s="109"/>
    </row>
    <row r="27" spans="2:11" ht="13.5">
      <c r="B27" s="109"/>
      <c r="C27" s="109"/>
      <c r="K27" s="109"/>
    </row>
    <row r="28" spans="2:11" ht="13.5">
      <c r="B28" s="109"/>
      <c r="C28" s="109"/>
      <c r="K28" s="109"/>
    </row>
    <row r="29" spans="2:11" ht="13.5">
      <c r="B29" s="109"/>
      <c r="C29" s="109"/>
      <c r="K29" s="109"/>
    </row>
    <row r="30" spans="2:11" ht="13.5">
      <c r="B30" s="109"/>
      <c r="C30" s="109"/>
      <c r="K30" s="109"/>
    </row>
    <row r="31" spans="2:11" ht="13.5">
      <c r="B31" s="109"/>
      <c r="C31" s="109"/>
      <c r="K31" s="109"/>
    </row>
    <row r="32" spans="2:11" ht="13.5">
      <c r="B32" s="109"/>
      <c r="C32" s="109"/>
      <c r="K32" s="109"/>
    </row>
    <row r="33" spans="2:11" ht="13.5">
      <c r="B33" s="109"/>
      <c r="C33" s="109"/>
      <c r="K33" s="109"/>
    </row>
    <row r="34" spans="2:11" ht="13.5">
      <c r="B34" s="109"/>
      <c r="C34" s="109"/>
      <c r="K34" s="109"/>
    </row>
    <row r="35" spans="2:11" ht="13.5">
      <c r="B35" s="109"/>
      <c r="C35" s="109"/>
      <c r="K35" s="109"/>
    </row>
    <row r="36" spans="2:11" ht="13.5">
      <c r="B36" s="109"/>
      <c r="C36" s="109"/>
      <c r="K36" s="109"/>
    </row>
    <row r="37" spans="2:11" ht="13.5">
      <c r="B37" s="109"/>
      <c r="C37" s="109"/>
      <c r="K37" s="109"/>
    </row>
    <row r="38" spans="2:11" ht="13.5">
      <c r="B38" s="109"/>
      <c r="C38" s="109"/>
      <c r="K38" s="109"/>
    </row>
    <row r="39" spans="2:11" ht="13.5">
      <c r="B39" s="109"/>
      <c r="C39" s="109"/>
      <c r="K39" s="109"/>
    </row>
    <row r="40" spans="2:11" ht="13.5">
      <c r="B40" s="109"/>
      <c r="C40" s="109"/>
      <c r="K40" s="109"/>
    </row>
    <row r="41" spans="2:11" ht="13.5">
      <c r="B41" s="109"/>
      <c r="C41" s="109"/>
      <c r="K41" s="109"/>
    </row>
    <row r="42" spans="2:11" ht="13.5">
      <c r="B42" s="109"/>
      <c r="C42" s="109"/>
      <c r="K42" s="109"/>
    </row>
    <row r="43" spans="2:11" ht="13.5">
      <c r="B43" s="109"/>
      <c r="C43" s="109"/>
      <c r="K43" s="109"/>
    </row>
    <row r="44" spans="2:11" ht="13.5">
      <c r="B44" s="109"/>
      <c r="C44" s="109"/>
      <c r="K44" s="109"/>
    </row>
    <row r="45" spans="2:11" ht="13.5">
      <c r="B45" s="109"/>
      <c r="C45" s="109"/>
      <c r="K45" s="109"/>
    </row>
    <row r="46" spans="2:11" ht="13.5">
      <c r="B46" s="109"/>
      <c r="C46" s="109"/>
      <c r="K46" s="109"/>
    </row>
    <row r="47" spans="2:11" ht="13.5">
      <c r="B47" s="109"/>
      <c r="C47" s="109"/>
      <c r="K47" s="109"/>
    </row>
    <row r="48" spans="2:11" ht="13.5">
      <c r="B48" s="109"/>
      <c r="C48" s="109"/>
      <c r="K48" s="109"/>
    </row>
    <row r="49" spans="2:11" ht="13.5">
      <c r="B49" s="109"/>
      <c r="C49" s="109"/>
      <c r="K49" s="109"/>
    </row>
    <row r="50" spans="2:11" ht="13.5">
      <c r="B50" s="109"/>
      <c r="C50" s="109"/>
      <c r="K50" s="109"/>
    </row>
    <row r="51" spans="2:11" ht="13.5">
      <c r="B51" s="109"/>
      <c r="C51" s="109"/>
      <c r="K51" s="109"/>
    </row>
    <row r="52" spans="2:11" ht="13.5">
      <c r="B52" s="109"/>
      <c r="C52" s="109"/>
      <c r="K52" s="109"/>
    </row>
    <row r="53" spans="2:11" ht="13.5">
      <c r="B53" s="109"/>
      <c r="C53" s="109"/>
      <c r="K53" s="109"/>
    </row>
    <row r="54" spans="2:11" ht="13.5">
      <c r="B54" s="109"/>
      <c r="C54" s="109"/>
      <c r="K54" s="109"/>
    </row>
    <row r="55" spans="2:11" ht="13.5">
      <c r="B55" s="109"/>
      <c r="C55" s="109"/>
      <c r="K55" s="109"/>
    </row>
    <row r="56" spans="2:11" ht="13.5">
      <c r="B56" s="109"/>
      <c r="C56" s="109"/>
      <c r="K56" s="109"/>
    </row>
    <row r="57" spans="2:11" ht="13.5">
      <c r="B57" s="109"/>
      <c r="C57" s="109"/>
      <c r="K57" s="109"/>
    </row>
    <row r="58" spans="2:11" ht="13.5">
      <c r="B58" s="109"/>
      <c r="C58" s="109"/>
      <c r="K58" s="109"/>
    </row>
    <row r="59" spans="2:11" ht="13.5">
      <c r="B59" s="109"/>
      <c r="C59" s="109"/>
      <c r="K59" s="109"/>
    </row>
    <row r="60" spans="2:11" ht="13.5">
      <c r="B60" s="109"/>
      <c r="C60" s="109"/>
      <c r="K60" s="109"/>
    </row>
    <row r="61" spans="2:11" ht="13.5">
      <c r="B61" s="109"/>
      <c r="C61" s="109"/>
      <c r="K61" s="109"/>
    </row>
    <row r="62" spans="2:11" ht="13.5">
      <c r="B62" s="109"/>
      <c r="C62" s="109"/>
      <c r="K62" s="109"/>
    </row>
    <row r="63" spans="2:11" ht="13.5">
      <c r="B63" s="109"/>
      <c r="C63" s="109"/>
      <c r="K63" s="109"/>
    </row>
    <row r="64" spans="2:11" ht="13.5">
      <c r="B64" s="109"/>
      <c r="C64" s="109"/>
      <c r="K64" s="109"/>
    </row>
    <row r="65" spans="2:11" ht="13.5">
      <c r="B65" s="109"/>
      <c r="C65" s="109"/>
      <c r="K65" s="109"/>
    </row>
    <row r="66" spans="2:11" ht="13.5">
      <c r="B66" s="109"/>
      <c r="C66" s="109"/>
      <c r="K66" s="109"/>
    </row>
    <row r="67" spans="2:11" ht="13.5">
      <c r="B67" s="109"/>
      <c r="C67" s="109"/>
      <c r="K67" s="109"/>
    </row>
    <row r="68" spans="2:11" ht="13.5">
      <c r="B68" s="109"/>
      <c r="C68" s="109"/>
      <c r="K68" s="109"/>
    </row>
    <row r="69" spans="2:11" ht="13.5">
      <c r="B69" s="109"/>
      <c r="C69" s="109"/>
      <c r="K69" s="109"/>
    </row>
    <row r="70" spans="2:11" ht="13.5">
      <c r="B70" s="109"/>
      <c r="C70" s="109"/>
      <c r="K70" s="109"/>
    </row>
    <row r="71" spans="2:11" ht="13.5">
      <c r="B71" s="109"/>
      <c r="C71" s="109"/>
      <c r="K71" s="109"/>
    </row>
    <row r="72" spans="2:11" ht="13.5">
      <c r="B72" s="109"/>
      <c r="C72" s="109"/>
      <c r="K72" s="109"/>
    </row>
    <row r="73" spans="2:11" ht="13.5">
      <c r="B73" s="109"/>
      <c r="C73" s="109"/>
      <c r="K73" s="109"/>
    </row>
    <row r="74" spans="2:11" ht="13.5">
      <c r="B74" s="109"/>
      <c r="C74" s="109"/>
      <c r="K74" s="109"/>
    </row>
    <row r="75" spans="2:11" ht="13.5">
      <c r="B75" s="109"/>
      <c r="C75" s="109"/>
      <c r="K75" s="109"/>
    </row>
    <row r="76" spans="2:11" ht="13.5">
      <c r="B76" s="109"/>
      <c r="C76" s="109"/>
      <c r="K76" s="109"/>
    </row>
    <row r="77" spans="2:11" ht="13.5">
      <c r="B77" s="109"/>
      <c r="C77" s="109"/>
      <c r="K77" s="109"/>
    </row>
    <row r="78" spans="2:11" ht="13.5">
      <c r="B78" s="109"/>
      <c r="C78" s="109"/>
      <c r="K78" s="109"/>
    </row>
    <row r="79" spans="2:11" ht="13.5">
      <c r="B79" s="109"/>
      <c r="C79" s="109"/>
      <c r="K79" s="109"/>
    </row>
    <row r="80" spans="2:11" ht="13.5">
      <c r="B80" s="109"/>
      <c r="C80" s="109"/>
      <c r="K80" s="109"/>
    </row>
    <row r="81" spans="2:11" ht="13.5">
      <c r="B81" s="109"/>
      <c r="C81" s="109"/>
      <c r="K81" s="109"/>
    </row>
    <row r="82" spans="2:11" ht="13.5">
      <c r="B82" s="109"/>
      <c r="C82" s="109"/>
      <c r="K82" s="109"/>
    </row>
    <row r="83" spans="2:11" ht="13.5">
      <c r="B83" s="109"/>
      <c r="C83" s="109"/>
      <c r="K83" s="109"/>
    </row>
    <row r="84" spans="2:11" ht="13.5">
      <c r="B84" s="109"/>
      <c r="C84" s="109"/>
      <c r="K84" s="109"/>
    </row>
    <row r="85" spans="2:11" ht="13.5">
      <c r="B85" s="109"/>
      <c r="C85" s="109"/>
      <c r="K85" s="109"/>
    </row>
    <row r="86" spans="2:11" ht="13.5">
      <c r="B86" s="109"/>
      <c r="C86" s="109"/>
      <c r="K86" s="109"/>
    </row>
    <row r="87" spans="2:11" ht="13.5">
      <c r="B87" s="109"/>
      <c r="C87" s="109"/>
      <c r="K87" s="109"/>
    </row>
    <row r="88" spans="2:11" ht="13.5">
      <c r="B88" s="109"/>
      <c r="C88" s="109"/>
      <c r="K88" s="109"/>
    </row>
    <row r="89" spans="2:11" ht="13.5">
      <c r="B89" s="109"/>
      <c r="C89" s="109"/>
      <c r="K89" s="109"/>
    </row>
    <row r="90" spans="2:11" ht="13.5">
      <c r="B90" s="109"/>
      <c r="C90" s="109"/>
      <c r="K90" s="109"/>
    </row>
    <row r="91" spans="2:11" ht="13.5">
      <c r="B91" s="109"/>
      <c r="C91" s="109"/>
      <c r="K91" s="109"/>
    </row>
    <row r="92" spans="2:11" ht="13.5">
      <c r="B92" s="109"/>
      <c r="C92" s="109"/>
      <c r="K92" s="109"/>
    </row>
    <row r="93" spans="2:11" ht="13.5">
      <c r="B93" s="109"/>
      <c r="C93" s="109"/>
      <c r="K93" s="109"/>
    </row>
    <row r="94" spans="2:11" ht="13.5">
      <c r="B94" s="109"/>
      <c r="C94" s="109"/>
      <c r="K94" s="109"/>
    </row>
    <row r="95" spans="2:11" ht="13.5">
      <c r="B95" s="109"/>
      <c r="C95" s="109"/>
      <c r="K95" s="109"/>
    </row>
    <row r="96" spans="2:11" ht="13.5">
      <c r="B96" s="109"/>
      <c r="C96" s="109"/>
      <c r="K96" s="109"/>
    </row>
    <row r="97" spans="2:11" ht="13.5">
      <c r="B97" s="109"/>
      <c r="C97" s="109"/>
      <c r="K97" s="109"/>
    </row>
    <row r="98" spans="2:11" ht="13.5">
      <c r="B98" s="109"/>
      <c r="C98" s="109"/>
      <c r="K98" s="109"/>
    </row>
    <row r="99" spans="2:11" ht="13.5">
      <c r="B99" s="109"/>
      <c r="C99" s="109"/>
      <c r="K99" s="109"/>
    </row>
    <row r="100" spans="2:11" ht="13.5">
      <c r="B100" s="109"/>
      <c r="C100" s="109"/>
      <c r="K100" s="109"/>
    </row>
    <row r="101" spans="2:11" ht="13.5">
      <c r="B101" s="109"/>
      <c r="C101" s="109"/>
      <c r="K101" s="109"/>
    </row>
    <row r="102" spans="2:11" ht="13.5">
      <c r="B102" s="109"/>
      <c r="C102" s="109"/>
      <c r="K102" s="109"/>
    </row>
    <row r="103" spans="2:11" ht="13.5">
      <c r="B103" s="109"/>
      <c r="C103" s="109"/>
      <c r="K103" s="109"/>
    </row>
    <row r="104" spans="2:11" ht="13.5">
      <c r="B104" s="109"/>
      <c r="C104" s="109"/>
      <c r="K104" s="109"/>
    </row>
    <row r="105" spans="2:11" ht="13.5">
      <c r="B105" s="109"/>
      <c r="C105" s="109"/>
      <c r="K105" s="109"/>
    </row>
    <row r="106" spans="2:11" ht="13.5">
      <c r="B106" s="109"/>
      <c r="C106" s="109"/>
      <c r="K106" s="109"/>
    </row>
    <row r="107" spans="2:11" ht="13.5">
      <c r="B107" s="109"/>
      <c r="C107" s="109"/>
      <c r="K107" s="109"/>
    </row>
    <row r="108" spans="2:11" ht="13.5">
      <c r="B108" s="109"/>
      <c r="C108" s="109"/>
      <c r="K108" s="109"/>
    </row>
    <row r="109" spans="2:11" ht="13.5">
      <c r="B109" s="109"/>
      <c r="C109" s="109"/>
      <c r="K109" s="109"/>
    </row>
    <row r="110" spans="2:11" ht="13.5">
      <c r="B110" s="109"/>
      <c r="C110" s="109"/>
      <c r="K110" s="109"/>
    </row>
    <row r="111" spans="2:11" ht="13.5">
      <c r="B111" s="109"/>
      <c r="C111" s="109"/>
      <c r="K111" s="109"/>
    </row>
    <row r="112" spans="2:11" ht="13.5">
      <c r="B112" s="109"/>
      <c r="C112" s="109"/>
      <c r="K112" s="109"/>
    </row>
    <row r="113" spans="2:11" ht="13.5">
      <c r="B113" s="109"/>
      <c r="C113" s="109"/>
      <c r="K113" s="109"/>
    </row>
    <row r="114" spans="2:11" ht="13.5">
      <c r="B114" s="109"/>
      <c r="C114" s="109"/>
      <c r="K114" s="109"/>
    </row>
    <row r="115" spans="2:11" ht="13.5">
      <c r="B115" s="109"/>
      <c r="C115" s="109"/>
      <c r="K115" s="109"/>
    </row>
    <row r="116" spans="2:11" ht="13.5">
      <c r="B116" s="109"/>
      <c r="C116" s="109"/>
      <c r="K116" s="109"/>
    </row>
    <row r="117" spans="2:11" ht="13.5">
      <c r="B117" s="109"/>
      <c r="C117" s="109"/>
      <c r="K117" s="109"/>
    </row>
    <row r="118" spans="2:11" ht="13.5">
      <c r="B118" s="109"/>
      <c r="C118" s="109"/>
      <c r="K118" s="109"/>
    </row>
    <row r="119" spans="2:11" ht="13.5">
      <c r="B119" s="109"/>
      <c r="C119" s="109"/>
      <c r="K119" s="109"/>
    </row>
    <row r="120" spans="2:11" ht="13.5">
      <c r="B120" s="109"/>
      <c r="C120" s="109"/>
      <c r="K120" s="109"/>
    </row>
    <row r="121" spans="2:11" ht="13.5">
      <c r="B121" s="109"/>
      <c r="C121" s="109"/>
      <c r="K121" s="109"/>
    </row>
    <row r="122" spans="2:11" ht="13.5">
      <c r="B122" s="109"/>
      <c r="C122" s="109"/>
      <c r="K122" s="109"/>
    </row>
    <row r="123" spans="2:11" ht="13.5">
      <c r="B123" s="109"/>
      <c r="C123" s="109"/>
      <c r="K123" s="109"/>
    </row>
    <row r="124" spans="2:11" ht="13.5">
      <c r="B124" s="109"/>
      <c r="C124" s="109"/>
      <c r="K124" s="109"/>
    </row>
    <row r="125" spans="2:11" ht="13.5">
      <c r="B125" s="109"/>
      <c r="C125" s="109"/>
      <c r="K125" s="109"/>
    </row>
    <row r="126" spans="2:11" ht="13.5">
      <c r="B126" s="109"/>
      <c r="C126" s="109"/>
      <c r="K126" s="109"/>
    </row>
    <row r="127" spans="2:11" ht="13.5">
      <c r="B127" s="109"/>
      <c r="C127" s="109"/>
      <c r="K127" s="109"/>
    </row>
    <row r="128" spans="2:11" ht="13.5">
      <c r="B128" s="109"/>
      <c r="C128" s="109"/>
      <c r="K128" s="109"/>
    </row>
    <row r="129" spans="2:11" ht="13.5">
      <c r="B129" s="109"/>
      <c r="C129" s="109"/>
      <c r="K129" s="109"/>
    </row>
    <row r="130" spans="2:11" ht="13.5">
      <c r="B130" s="109"/>
      <c r="C130" s="109"/>
      <c r="K130" s="109"/>
    </row>
    <row r="131" spans="2:11" ht="13.5">
      <c r="B131" s="109"/>
      <c r="C131" s="109"/>
      <c r="K131" s="109"/>
    </row>
    <row r="132" spans="2:11" ht="13.5">
      <c r="B132" s="109"/>
      <c r="C132" s="109"/>
      <c r="K132" s="109"/>
    </row>
    <row r="133" spans="2:11" ht="13.5">
      <c r="B133" s="109"/>
      <c r="C133" s="109"/>
      <c r="K133" s="109"/>
    </row>
    <row r="134" spans="2:11" ht="13.5">
      <c r="B134" s="109"/>
      <c r="C134" s="109"/>
      <c r="K134" s="109"/>
    </row>
    <row r="135" spans="2:11" ht="13.5">
      <c r="B135" s="109"/>
      <c r="C135" s="109"/>
      <c r="K135" s="109"/>
    </row>
    <row r="136" spans="2:11" ht="13.5">
      <c r="B136" s="109"/>
      <c r="C136" s="109"/>
      <c r="K136" s="109"/>
    </row>
    <row r="137" spans="2:11" ht="13.5">
      <c r="B137" s="109"/>
      <c r="C137" s="109"/>
      <c r="K137" s="109"/>
    </row>
    <row r="138" spans="2:11" ht="13.5">
      <c r="B138" s="109"/>
      <c r="C138" s="109"/>
      <c r="K138" s="109"/>
    </row>
    <row r="139" spans="2:11" ht="13.5">
      <c r="B139" s="109"/>
      <c r="C139" s="109"/>
      <c r="K139" s="109"/>
    </row>
    <row r="140" spans="2:11" ht="13.5">
      <c r="B140" s="109"/>
      <c r="C140" s="109"/>
      <c r="K140" s="109"/>
    </row>
    <row r="141" spans="2:11" ht="13.5">
      <c r="B141" s="109"/>
      <c r="C141" s="109"/>
      <c r="K141" s="109"/>
    </row>
    <row r="142" spans="2:11" ht="13.5">
      <c r="B142" s="109"/>
      <c r="C142" s="109"/>
      <c r="K142" s="109"/>
    </row>
    <row r="143" spans="2:11" ht="13.5">
      <c r="B143" s="109"/>
      <c r="C143" s="109"/>
      <c r="K143" s="109"/>
    </row>
    <row r="144" spans="2:11" ht="13.5">
      <c r="B144" s="109"/>
      <c r="C144" s="109"/>
      <c r="K144" s="109"/>
    </row>
    <row r="145" spans="2:11" ht="13.5">
      <c r="B145" s="109"/>
      <c r="C145" s="109"/>
      <c r="K145" s="109"/>
    </row>
    <row r="146" spans="2:11" ht="13.5">
      <c r="B146" s="109"/>
      <c r="C146" s="109"/>
      <c r="K146" s="109"/>
    </row>
    <row r="147" spans="2:11" ht="13.5">
      <c r="B147" s="109"/>
      <c r="C147" s="109"/>
      <c r="K147" s="109"/>
    </row>
    <row r="148" spans="2:11" ht="13.5">
      <c r="B148" s="109"/>
      <c r="C148" s="109"/>
      <c r="K148" s="109"/>
    </row>
    <row r="149" spans="2:11" ht="13.5">
      <c r="B149" s="109"/>
      <c r="C149" s="109"/>
      <c r="K149" s="109"/>
    </row>
    <row r="150" spans="2:11" ht="13.5">
      <c r="B150" s="109"/>
      <c r="C150" s="109"/>
      <c r="K150" s="109"/>
    </row>
    <row r="151" spans="2:11" ht="13.5">
      <c r="B151" s="109"/>
      <c r="C151" s="109"/>
      <c r="K151" s="109"/>
    </row>
    <row r="152" spans="2:11" ht="13.5">
      <c r="B152" s="109"/>
      <c r="C152" s="109"/>
      <c r="K152" s="109"/>
    </row>
    <row r="153" spans="2:11" ht="13.5">
      <c r="B153" s="109"/>
      <c r="C153" s="109"/>
      <c r="K153" s="109"/>
    </row>
    <row r="154" spans="2:11" ht="13.5">
      <c r="B154" s="109"/>
      <c r="C154" s="109"/>
      <c r="K154" s="109"/>
    </row>
    <row r="155" spans="2:11" ht="13.5">
      <c r="B155" s="109"/>
      <c r="C155" s="109"/>
      <c r="K155" s="109"/>
    </row>
    <row r="156" spans="2:11" ht="13.5">
      <c r="B156" s="109"/>
      <c r="C156" s="109"/>
      <c r="K156" s="109"/>
    </row>
    <row r="157" spans="2:11" ht="13.5">
      <c r="B157" s="109"/>
      <c r="C157" s="109"/>
      <c r="K157" s="109"/>
    </row>
    <row r="158" spans="2:11" ht="13.5">
      <c r="B158" s="109"/>
      <c r="C158" s="109"/>
      <c r="K158" s="109"/>
    </row>
    <row r="159" spans="2:11" ht="13.5">
      <c r="B159" s="109"/>
      <c r="C159" s="109"/>
      <c r="K159" s="109"/>
    </row>
    <row r="160" spans="2:11" ht="13.5">
      <c r="B160" s="109"/>
      <c r="C160" s="109"/>
      <c r="K160" s="109"/>
    </row>
    <row r="161" spans="2:11" ht="13.5">
      <c r="B161" s="109"/>
      <c r="C161" s="109"/>
      <c r="K161" s="109"/>
    </row>
    <row r="162" spans="2:11" ht="13.5">
      <c r="B162" s="109"/>
      <c r="C162" s="109"/>
      <c r="K162" s="109"/>
    </row>
    <row r="163" spans="2:11" ht="13.5">
      <c r="B163" s="109"/>
      <c r="C163" s="109"/>
      <c r="K163" s="109"/>
    </row>
    <row r="164" spans="2:11" ht="13.5">
      <c r="B164" s="109"/>
      <c r="C164" s="109"/>
      <c r="K164" s="109"/>
    </row>
    <row r="165" spans="2:11" ht="13.5">
      <c r="B165" s="109"/>
      <c r="C165" s="109"/>
      <c r="K165" s="109"/>
    </row>
    <row r="166" spans="2:11" ht="13.5">
      <c r="B166" s="109"/>
      <c r="C166" s="109"/>
      <c r="K166" s="109"/>
    </row>
    <row r="167" spans="2:11" ht="13.5">
      <c r="B167" s="109"/>
      <c r="C167" s="109"/>
      <c r="K167" s="109"/>
    </row>
    <row r="168" spans="2:11" ht="13.5">
      <c r="B168" s="109"/>
      <c r="C168" s="109"/>
      <c r="K168" s="109"/>
    </row>
    <row r="169" spans="2:11" ht="13.5">
      <c r="B169" s="109"/>
      <c r="C169" s="109"/>
      <c r="K169" s="109"/>
    </row>
    <row r="170" spans="2:11" ht="13.5">
      <c r="B170" s="109"/>
      <c r="C170" s="109"/>
      <c r="K170" s="109"/>
    </row>
    <row r="171" spans="2:11" ht="13.5">
      <c r="B171" s="109"/>
      <c r="C171" s="109"/>
      <c r="K171" s="109"/>
    </row>
    <row r="172" spans="2:11" ht="13.5">
      <c r="B172" s="109"/>
      <c r="C172" s="109"/>
      <c r="K172" s="109"/>
    </row>
    <row r="173" spans="2:11" ht="13.5">
      <c r="B173" s="109"/>
      <c r="C173" s="109"/>
      <c r="K173" s="109"/>
    </row>
    <row r="174" spans="2:11" ht="13.5">
      <c r="B174" s="109"/>
      <c r="C174" s="109"/>
      <c r="K174" s="109"/>
    </row>
    <row r="175" spans="2:11" ht="13.5">
      <c r="B175" s="109"/>
      <c r="C175" s="109"/>
      <c r="K175" s="109"/>
    </row>
    <row r="176" spans="2:11" ht="13.5">
      <c r="B176" s="109"/>
      <c r="C176" s="109"/>
      <c r="K176" s="109"/>
    </row>
    <row r="177" spans="2:11" ht="13.5">
      <c r="B177" s="109"/>
      <c r="C177" s="109"/>
      <c r="K177" s="109"/>
    </row>
    <row r="178" spans="2:11" ht="13.5">
      <c r="B178" s="109"/>
      <c r="C178" s="109"/>
      <c r="K178" s="109"/>
    </row>
    <row r="179" spans="2:11" ht="13.5">
      <c r="B179" s="109"/>
      <c r="C179" s="109"/>
      <c r="K179" s="109"/>
    </row>
    <row r="180" spans="2:11" ht="13.5">
      <c r="B180" s="109"/>
      <c r="C180" s="109"/>
      <c r="K180" s="109"/>
    </row>
    <row r="181" spans="2:11" ht="13.5">
      <c r="B181" s="109"/>
      <c r="C181" s="109"/>
      <c r="K181" s="109"/>
    </row>
    <row r="182" spans="2:11" ht="13.5">
      <c r="B182" s="109"/>
      <c r="K182" s="109"/>
    </row>
    <row r="183" spans="2:11" ht="13.5">
      <c r="B183" s="109"/>
      <c r="K183" s="109"/>
    </row>
    <row r="184" spans="2:11" ht="13.5">
      <c r="B184" s="109"/>
      <c r="K184" s="109"/>
    </row>
    <row r="185" spans="2:11" ht="13.5">
      <c r="B185" s="109"/>
      <c r="K185" s="109"/>
    </row>
    <row r="186" spans="2:11" ht="13.5">
      <c r="B186" s="109"/>
      <c r="K186" s="109"/>
    </row>
    <row r="187" spans="2:11" ht="13.5">
      <c r="B187" s="109"/>
      <c r="K187" s="109"/>
    </row>
    <row r="188" spans="2:11" ht="13.5">
      <c r="B188" s="109"/>
      <c r="K188" s="109"/>
    </row>
    <row r="189" spans="2:11" ht="13.5">
      <c r="B189" s="109"/>
      <c r="K189" s="109"/>
    </row>
    <row r="190" spans="2:11" ht="13.5">
      <c r="B190" s="109"/>
      <c r="K190" s="109"/>
    </row>
    <row r="191" spans="2:11" ht="13.5">
      <c r="B191" s="109"/>
      <c r="K191" s="109"/>
    </row>
    <row r="192" spans="2:11" ht="13.5">
      <c r="B192" s="109"/>
      <c r="K192" s="109"/>
    </row>
    <row r="193" spans="2:11" ht="13.5">
      <c r="B193" s="109"/>
      <c r="K193" s="109"/>
    </row>
    <row r="194" spans="2:11" ht="13.5">
      <c r="B194" s="109"/>
      <c r="K194" s="109"/>
    </row>
    <row r="195" spans="2:11" ht="13.5">
      <c r="B195" s="109"/>
      <c r="K195" s="109"/>
    </row>
    <row r="196" spans="2:11" ht="13.5">
      <c r="B196" s="109"/>
      <c r="K196" s="109"/>
    </row>
    <row r="197" spans="2:11" ht="13.5">
      <c r="B197" s="109"/>
      <c r="K197" s="109"/>
    </row>
    <row r="198" spans="2:11" ht="13.5">
      <c r="B198" s="109"/>
      <c r="K198" s="109"/>
    </row>
    <row r="199" ht="13.5">
      <c r="B199" s="109"/>
    </row>
    <row r="200" ht="13.5">
      <c r="B200" s="109"/>
    </row>
    <row r="201" ht="13.5">
      <c r="B201" s="109"/>
    </row>
    <row r="202" ht="13.5">
      <c r="B202" s="109"/>
    </row>
    <row r="203" ht="13.5">
      <c r="B203" s="109"/>
    </row>
    <row r="204" ht="13.5">
      <c r="B204" s="109"/>
    </row>
    <row r="205" ht="13.5">
      <c r="B205" s="109"/>
    </row>
    <row r="206" ht="13.5">
      <c r="B206" s="109"/>
    </row>
    <row r="207" ht="13.5">
      <c r="B207" s="109"/>
    </row>
    <row r="208" ht="13.5">
      <c r="B208" s="109"/>
    </row>
    <row r="209" ht="13.5">
      <c r="B209" s="109"/>
    </row>
    <row r="210" ht="13.5">
      <c r="B210" s="109"/>
    </row>
    <row r="211" ht="13.5">
      <c r="B211" s="109"/>
    </row>
    <row r="212" ht="13.5">
      <c r="B212" s="109"/>
    </row>
    <row r="213" ht="13.5">
      <c r="B213" s="109"/>
    </row>
    <row r="214" ht="13.5">
      <c r="B214" s="109"/>
    </row>
    <row r="215" ht="13.5">
      <c r="B215" s="109"/>
    </row>
    <row r="216" ht="13.5">
      <c r="B216" s="109"/>
    </row>
    <row r="217" ht="13.5">
      <c r="B217" s="109"/>
    </row>
    <row r="218" ht="13.5">
      <c r="B218" s="109"/>
    </row>
    <row r="219" ht="13.5">
      <c r="B219" s="109"/>
    </row>
    <row r="220" ht="13.5">
      <c r="B220" s="109"/>
    </row>
  </sheetData>
  <sheetProtection selectLockedCells="1"/>
  <conditionalFormatting sqref="A2:A5">
    <cfRule type="containsText" priority="1" dxfId="1" operator="containsText" stopIfTrue="1" text="GOOD">
      <formula>NOT(ISERROR(SEARCH("GOOD",A2)))</formula>
    </cfRule>
  </conditionalFormatting>
  <dataValidations count="21">
    <dataValidation type="custom" allowBlank="1" showInputMessage="1" showErrorMessage="1" error="Only enter a description if Escrow Revalue Frequency is &quot;Other&quot;" sqref="S2:S5">
      <formula1>R2="Other"</formula1>
    </dataValidation>
    <dataValidation type="date" operator="greaterThan" allowBlank="1" showInputMessage="1" showErrorMessage="1" error="Termination Date must be after Effective Date." sqref="I2:I5">
      <formula1>H2</formula1>
    </dataValidation>
    <dataValidation type="date" operator="greaterThan" allowBlank="1" showInputMessage="1" showErrorMessage="1" sqref="Z2:Z5 AB2:AB5 X2:X5">
      <formula1>1</formula1>
    </dataValidation>
    <dataValidation type="custom" operator="equal" allowBlank="1" showInputMessage="1" showErrorMessage="1" error="The seller servicer number must be a numerical 9 digit." sqref="D2:D5">
      <formula1>AND(ISNUMBER(D2),LEN(D2)=9)</formula1>
    </dataValidation>
    <dataValidation type="decimal" operator="greaterThan" allowBlank="1" showInputMessage="1" showErrorMessage="1" sqref="AC2:AC5">
      <formula1>0</formula1>
    </dataValidation>
    <dataValidation type="list" allowBlank="1" showInputMessage="1" showErrorMessage="1" sqref="R2:R5">
      <formula1>escrowfrequency</formula1>
    </dataValidation>
    <dataValidation type="list" showInputMessage="1" showErrorMessage="1" sqref="V2:V5">
      <formula1>HedgePmtDay</formula1>
    </dataValidation>
    <dataValidation type="date" operator="greaterThanOrEqual" allowBlank="1" showErrorMessage="1" errorTitle="Bank Date" error="Must be a date." sqref="H2:H5">
      <formula1>1</formula1>
    </dataValidation>
    <dataValidation type="list" showInputMessage="1" showErrorMessage="1" sqref="F2:F5">
      <formula1>HedgeType</formula1>
    </dataValidation>
    <dataValidation type="decimal" operator="greaterThan" allowBlank="1" showInputMessage="1" showErrorMessage="1" error="Must be greater than zero." sqref="N2:N5">
      <formula1>0</formula1>
    </dataValidation>
    <dataValidation type="custom" operator="greaterThan" allowBlank="1" showInputMessage="1" showErrorMessage="1" error="Notional Amount must be a number greater than or equal to zero." sqref="L2:L5">
      <formula1>AND(ISNUMBER(L2),L2&gt;=0)</formula1>
    </dataValidation>
    <dataValidation type="custom" operator="greaterThan" allowBlank="1" showInputMessage="1" showErrorMessage="1" error="Strike Rate Percent must be a number between 1 and 12." sqref="M2:M5">
      <formula1>AND(ISNUMBER(M2),M2&gt;=1,M2&lt;=12)</formula1>
    </dataValidation>
    <dataValidation type="list" showInputMessage="1" showErrorMessage="1" error="Please select a provider from the list" sqref="K2:K5">
      <formula1>provider</formula1>
    </dataValidation>
    <dataValidation type="list" showInputMessage="1" showErrorMessage="1" sqref="E2:E5">
      <formula1>replacementindicator</formula1>
    </dataValidation>
    <dataValidation type="list" showInputMessage="1" showErrorMessage="1" sqref="G2:G5">
      <formula1>index_type</formula1>
    </dataValidation>
    <dataValidation type="list" showInputMessage="1" showErrorMessage="1" sqref="O2:O5">
      <formula1>amortizing</formula1>
    </dataValidation>
    <dataValidation type="list" showInputMessage="1" showErrorMessage="1" sqref="P2:P5">
      <formula1>subsequent</formula1>
    </dataValidation>
    <dataValidation type="list" showInputMessage="1" showErrorMessage="1" sqref="Q2:Q5">
      <formula1>escrowrequired</formula1>
    </dataValidation>
    <dataValidation type="custom" operator="equal" allowBlank="1" showInputMessage="1" showErrorMessage="1" error="Must be 10 numerical characters." sqref="C2:C5">
      <formula1>AND(ISNUMBER(C2),LEN(C2)=10)</formula1>
    </dataValidation>
    <dataValidation type="custom" operator="equal" allowBlank="1" showInputMessage="1" showErrorMessage="1" error="Commitment Number must be a 6 character numerical number." sqref="B2:B5">
      <formula1>AND(ISNUMBER(B2),LEN(B2)=6)</formula1>
    </dataValidation>
    <dataValidation type="decimal" allowBlank="1" showInputMessage="1" showErrorMessage="1" error="Must be a number between 1 and 12." sqref="AA2:AA5 Y2:Y5">
      <formula1>1</formula1>
      <formula2>12</formula2>
    </dataValidation>
  </dataValidations>
  <printOptions/>
  <pageMargins left="0" right="0" top="1" bottom="1" header="0.5" footer="0.5"/>
  <pageSetup fitToWidth="2" horizontalDpi="600" verticalDpi="600" orientation="landscape" paperSize="5" scale="56" r:id="rId1"/>
  <headerFooter alignWithMargins="0">
    <oddFooter>&amp;L&amp;"Source Sans Pro,Regular"&amp;8© 2022 Fannie Mae. Trademarks of Fannie Mae&amp;"Arial,Regular"&amp;10.&amp;C&amp;"source sans,Bold"&amp;8Form 4643  - Nov 2022&amp;R&amp;"Source Sans Pro,Regular"&amp;8Page &amp;P of &amp;N</oddFooter>
  </headerFooter>
</worksheet>
</file>

<file path=xl/worksheets/sheet2.xml><?xml version="1.0" encoding="utf-8"?>
<worksheet xmlns="http://schemas.openxmlformats.org/spreadsheetml/2006/main" xmlns:r="http://schemas.openxmlformats.org/officeDocument/2006/relationships">
  <dimension ref="A1:AC39"/>
  <sheetViews>
    <sheetView zoomScalePageLayoutView="0" workbookViewId="0" topLeftCell="A1">
      <pane xSplit="1" topLeftCell="B1" activePane="topRight" state="frozen"/>
      <selection pane="topLeft" activeCell="A14" sqref="A14"/>
      <selection pane="topRight" activeCell="C2" sqref="C2"/>
    </sheetView>
  </sheetViews>
  <sheetFormatPr defaultColWidth="10.7109375" defaultRowHeight="12.75"/>
  <cols>
    <col min="1" max="2" width="10.7109375" style="10" customWidth="1"/>
    <col min="3" max="3" width="6.7109375" style="10" customWidth="1"/>
    <col min="4" max="4" width="7.421875" style="10" customWidth="1"/>
    <col min="5" max="5" width="10.7109375" style="11" customWidth="1"/>
    <col min="6" max="6" width="10.7109375" style="10" customWidth="1"/>
    <col min="7" max="8" width="7.28125" style="10" customWidth="1"/>
    <col min="9" max="9" width="8.7109375" style="10" customWidth="1"/>
    <col min="10" max="10" width="10.7109375" style="10" customWidth="1"/>
    <col min="11" max="11" width="7.57421875" style="13" customWidth="1"/>
    <col min="12" max="12" width="7.00390625" style="10" customWidth="1"/>
    <col min="13" max="13" width="7.28125" style="10" customWidth="1"/>
    <col min="14" max="14" width="6.57421875" style="10" customWidth="1"/>
    <col min="15" max="15" width="8.7109375" style="10" customWidth="1"/>
    <col min="16" max="16" width="10.00390625" style="10" customWidth="1"/>
    <col min="17" max="18" width="8.7109375" style="10" customWidth="1"/>
    <col min="19" max="19" width="10.7109375" style="10" customWidth="1"/>
    <col min="20" max="20" width="7.7109375" style="10" customWidth="1"/>
    <col min="21" max="21" width="7.00390625" style="10" customWidth="1"/>
    <col min="22" max="22" width="8.00390625" style="10" customWidth="1"/>
    <col min="23" max="23" width="9.421875" style="10" customWidth="1"/>
    <col min="24" max="24" width="7.00390625" style="10" customWidth="1"/>
    <col min="25" max="25" width="8.00390625" style="10" customWidth="1"/>
    <col min="26" max="26" width="6.7109375" style="10" customWidth="1"/>
    <col min="27" max="28" width="7.00390625" style="10" customWidth="1"/>
    <col min="29" max="29" width="7.28125" style="10" customWidth="1"/>
    <col min="30" max="16384" width="10.7109375" style="10" customWidth="1"/>
  </cols>
  <sheetData>
    <row r="1" spans="1:29" s="36" customFormat="1" ht="40.5">
      <c r="A1" s="32" t="s">
        <v>28</v>
      </c>
      <c r="B1" s="32" t="s">
        <v>29</v>
      </c>
      <c r="C1" s="32" t="s">
        <v>42</v>
      </c>
      <c r="D1" s="32" t="s">
        <v>25</v>
      </c>
      <c r="E1" s="32" t="s">
        <v>34</v>
      </c>
      <c r="F1" s="32" t="s">
        <v>16</v>
      </c>
      <c r="G1" s="32" t="s">
        <v>26</v>
      </c>
      <c r="H1" s="32" t="s">
        <v>8</v>
      </c>
      <c r="I1" s="32" t="s">
        <v>9</v>
      </c>
      <c r="J1" s="32" t="s">
        <v>44</v>
      </c>
      <c r="K1" s="33" t="s">
        <v>11</v>
      </c>
      <c r="L1" s="32" t="s">
        <v>12</v>
      </c>
      <c r="M1" s="32" t="s">
        <v>10</v>
      </c>
      <c r="N1" s="32" t="s">
        <v>18</v>
      </c>
      <c r="O1" s="32" t="s">
        <v>14</v>
      </c>
      <c r="P1" s="32" t="s">
        <v>45</v>
      </c>
      <c r="Q1" s="32" t="s">
        <v>13</v>
      </c>
      <c r="R1" s="32" t="s">
        <v>15</v>
      </c>
      <c r="S1" s="32" t="s">
        <v>17</v>
      </c>
      <c r="T1" s="34" t="s">
        <v>21</v>
      </c>
      <c r="U1" s="34" t="s">
        <v>30</v>
      </c>
      <c r="V1" s="32" t="s">
        <v>46</v>
      </c>
      <c r="W1" s="32" t="s">
        <v>32</v>
      </c>
      <c r="X1" s="35" t="s">
        <v>43</v>
      </c>
      <c r="Y1" s="35" t="s">
        <v>36</v>
      </c>
      <c r="Z1" s="35" t="s">
        <v>37</v>
      </c>
      <c r="AA1" s="35" t="s">
        <v>38</v>
      </c>
      <c r="AB1" s="35" t="s">
        <v>39</v>
      </c>
      <c r="AC1" s="35" t="s">
        <v>40</v>
      </c>
    </row>
    <row r="2" spans="1:29" s="18" customFormat="1" ht="15.75" customHeight="1">
      <c r="A2" s="14" t="str">
        <f>IF(COUNTIF(B2:AC2,"X")&gt;0,"ERROR","Good")</f>
        <v>Good</v>
      </c>
      <c r="B2" s="15">
        <f>IF(AND(Hedges!$D2&lt;&gt;"",Hedges!E2="No",Hedges!B2="",Hedges!$F2&lt;&gt;"Hedged Under",Hedges!$F2&lt;&gt;"Waiver"),"X","")</f>
      </c>
      <c r="C2" s="15">
        <f>IF(AND(Hedges!$C2="",Hedges!$F2="Hedged Under"),"X",IF(AND(Hedges!$C2="",Hedges!$F2="Waiver"),"X",""))</f>
      </c>
      <c r="D2" s="15">
        <f>IF(AND(Hedges!$D2="",Hedges!$F2="Hedged Under"),"X",IF(AND(Hedges!$D2="",Hedges!$F2="Waiver"),"X",""))</f>
      </c>
      <c r="E2" s="15">
        <f>IF(AND(Hedges!E2="",Hedges!$F2&lt;&gt;"Hedged Under",Hedges!$F2&lt;&gt;"Waiver"),"X","")</f>
      </c>
      <c r="F2" s="15">
        <f>IF(Hedges!F2="","X","")</f>
      </c>
      <c r="G2" s="15">
        <f>IF(AND(Hedges!G2="",Hedges!$F2&lt;&gt;"Hedged Under",Hedges!$F2&lt;&gt;"Waiver"),"X","")</f>
      </c>
      <c r="H2" s="15">
        <f>IF(AND(Hedges!$D2&lt;&gt;"",Hedges!H2="",Hedges!$F2&lt;&gt;"Hedged Under"),"X",IF(AND(Hedges!H2="",Hedges!$F2="Waiver"),"X",""))</f>
      </c>
      <c r="I2" s="15">
        <f>IF(AND(Hedges!$D2&lt;&gt;"",Hedges!I2="",Hedges!$F2&lt;&gt;"Hedged Under"),"X",IF(AND(Hedges!I2="",Hedges!$F2="Waiver"),"X",""))</f>
      </c>
      <c r="J2" s="15">
        <f>IF(AND(Hedges!$D2&lt;&gt;"",Hedges!J2="",Hedges!$F2&lt;&gt;"Hedged Under"),"X",IF(AND(Hedges!J2="",Hedges!$F2="Waiver"),"X",""))</f>
      </c>
      <c r="K2" s="15">
        <f>IF(AND(Hedges!K2="",Hedges!$F2&lt;&gt;"Hedged Under",Hedges!$F2&lt;&gt;"Waiver"),"X","")</f>
      </c>
      <c r="L2" s="15">
        <f>IF(AND(Hedges!$D2&lt;&gt;"",Hedges!L2="",Hedges!$F2&lt;&gt;"Hedged Under"),"X",IF(AND(Hedges!L2="",Hedges!$F2="Waiver"),"X",""))</f>
      </c>
      <c r="M2" s="15">
        <f>IF(AND(Hedges!$D2&lt;&gt;"",Hedges!M2="",Hedges!$F2&lt;&gt;"Hedged Under",Hedges!$F2&lt;&gt;"Waiver"),"X","")</f>
      </c>
      <c r="N2" s="15"/>
      <c r="O2" s="15">
        <f>IF(AND(Hedges!D2&lt;&gt;"",Hedges!O2="",Hedges!$F2&lt;&gt;"Hedged Under",Hedges!$F2&lt;&gt;"Waiver"),"X","")</f>
      </c>
      <c r="P2" s="15">
        <f>IF(AND(Hedges!B2&lt;&gt;"",Hedges!P2="",Hedges!$F2&lt;&gt;"Hedged Under",Hedges!$F2&lt;&gt;"Waiver"),"X","")</f>
      </c>
      <c r="Q2" s="15">
        <f>IF(AND(Hedges!C2&lt;&gt;"",Hedges!Q2="",Hedges!$F2&lt;&gt;"Hedged Under",Hedges!$F2&lt;&gt;"Waiver"),"X","")</f>
      </c>
      <c r="R2" s="15">
        <f>IF(AND(Hedges!R2="",Hedges!Q2="Yes",Hedges!D2&lt;&gt;"",Hedges!$F2&lt;&gt;"Hedged Under",Hedges!$F2&lt;&gt;"Waiver"),"X",IF(AND(Hedges!$D2&lt;&gt;"",Hedges!Q2="No",Hedges!R2&lt;&gt;"",Hedges!$F2&lt;&gt;"Hedged Under",Hedges!$F2&lt;&gt;"Waiver"),"X",""))</f>
      </c>
      <c r="S2" s="15">
        <f>IF(AND(Hedges!$D2&lt;&gt;"",Hedges!R2="Other",Hedges!S2="",Hedges!$F2&lt;&gt;"Hedged Under",Hedges!$F2&lt;&gt;"Waiver"),"X",IF(AND(Hedges!$D2&lt;&gt;"",Hedges!R2&lt;&gt;"Other",Hedges!S2&lt;&gt;"",Hedges!$F2&lt;&gt;"Hedged Under",Hedges!$F2&lt;&gt;"Waiver"),"X",""))</f>
      </c>
      <c r="T2" s="15">
        <f>IF(AND(Hedges!$D2&lt;&gt;"",TRIM(Hedges!T2)="",Hedges!$F2&lt;&gt;"Hedged Under",Hedges!$F2&lt;&gt;"Waiver"),"X","")</f>
      </c>
      <c r="U2" s="15"/>
      <c r="V2" s="15">
        <f>IF(AND(Hedges!D2&lt;&gt;"",Hedges!V2="",Hedges!$F2&lt;&gt;"Hedged Under",Hedges!$F2&lt;&gt;"Waiver"),"X","")</f>
      </c>
      <c r="W2" s="16">
        <f>IF(AND(Hedges!$W2="",Hedges!$F2="Hedged Under"),"X",IF(AND(Hedges!$W2="",Hedges!$F2="Waiver"),"X",""))</f>
      </c>
      <c r="X2" s="17">
        <f>IF(AND(Hedges!$F2="Structured Cap",Hedges!X2="",Hedges!$D2&lt;&gt;""),"X",IF(AND(Hedges!$F2&lt;&gt;"Structured Cap",Hedges!X2&lt;&gt;""),"X",""))</f>
      </c>
      <c r="Y2" s="17">
        <f>IF(AND(Hedges!$F2="Structured Cap",Hedges!Y2="",Hedges!$D2&lt;&gt;""),"X",IF(AND(Hedges!$F2&lt;&gt;"Structured Cap",Hedges!Y2&lt;&gt;""),"X",""))</f>
      </c>
      <c r="Z2" s="17"/>
      <c r="AA2" s="17"/>
      <c r="AB2" s="17"/>
      <c r="AC2" s="17"/>
    </row>
    <row r="3" spans="1:29" s="18" customFormat="1" ht="15.75" customHeight="1">
      <c r="A3" s="14" t="str">
        <f>IF(COUNTIF(B3:AC3,"X")&gt;0,"ERROR","Good")</f>
        <v>Good</v>
      </c>
      <c r="B3" s="15">
        <f>IF(AND(Hedges!$D3&lt;&gt;"",Hedges!E3="No",Hedges!B3="",Hedges!$F3&lt;&gt;"Hedged Under",Hedges!$F3&lt;&gt;"Waiver"),"X","")</f>
      </c>
      <c r="C3" s="15">
        <f>IF(AND(Hedges!$C3="",Hedges!$F3="Hedged Under"),"X",IF(AND(Hedges!$C3="",Hedges!$F3="Waiver"),"X",""))</f>
      </c>
      <c r="D3" s="15">
        <f>IF(AND(Hedges!$D3="",Hedges!$F3="Hedged Under"),"X",IF(AND(Hedges!$D3="",Hedges!$F3="Waiver"),"X",""))</f>
      </c>
      <c r="E3" s="15">
        <f>IF(AND(Hedges!E3="",Hedges!$F3&lt;&gt;"Hedged Under",Hedges!$F3&lt;&gt;"Waiver"),"X","")</f>
      </c>
      <c r="F3" s="15">
        <f>IF(Hedges!F3="","X","")</f>
      </c>
      <c r="G3" s="15">
        <f>IF(AND(Hedges!G3="",Hedges!$F3&lt;&gt;"Hedged Under",Hedges!$F3&lt;&gt;"Waiver"),"X","")</f>
      </c>
      <c r="H3" s="15">
        <f>IF(AND(Hedges!$D3&lt;&gt;"",Hedges!H3="",Hedges!$F3&lt;&gt;"Hedged Under"),"X",IF(AND(Hedges!H3="",Hedges!$F3="Waiver"),"X",""))</f>
      </c>
      <c r="I3" s="15">
        <f>IF(AND(Hedges!$D3&lt;&gt;"",Hedges!I3="",Hedges!$F3&lt;&gt;"Hedged Under"),"X",IF(AND(Hedges!I3="",Hedges!$F3="Waiver"),"X",""))</f>
      </c>
      <c r="J3" s="15">
        <f>IF(AND(Hedges!$D3&lt;&gt;"",Hedges!J3="",Hedges!$F3&lt;&gt;"Hedged Under"),"X",IF(AND(Hedges!J3="",Hedges!$F3="Waiver"),"X",""))</f>
      </c>
      <c r="K3" s="15">
        <f>IF(AND(Hedges!K3="",Hedges!$F3&lt;&gt;"Hedged Under",Hedges!$F3&lt;&gt;"Waiver"),"X","")</f>
      </c>
      <c r="L3" s="15">
        <f>IF(AND(Hedges!$D3&lt;&gt;"",Hedges!L3="",Hedges!$F3&lt;&gt;"Hedged Under"),"X",IF(AND(Hedges!L3="",Hedges!$F3="Waiver"),"X",""))</f>
      </c>
      <c r="M3" s="15">
        <f>IF(AND(Hedges!$D3&lt;&gt;"",Hedges!M3="",Hedges!$F3&lt;&gt;"Hedged Under",Hedges!$F3&lt;&gt;"Waiver"),"X","")</f>
      </c>
      <c r="N3" s="15"/>
      <c r="O3" s="15">
        <f>IF(AND(Hedges!D3&lt;&gt;"",Hedges!O3="",Hedges!$F3&lt;&gt;"Hedged Under",Hedges!$F3&lt;&gt;"Waiver"),"X","")</f>
      </c>
      <c r="P3" s="15">
        <f>IF(AND(Hedges!B3&lt;&gt;"",Hedges!P3="",Hedges!$F3&lt;&gt;"Hedged Under",Hedges!$F3&lt;&gt;"Waiver"),"X","")</f>
      </c>
      <c r="Q3" s="15">
        <f>IF(AND(Hedges!C3&lt;&gt;"",Hedges!Q3="",Hedges!$F3&lt;&gt;"Hedged Under",Hedges!$F3&lt;&gt;"Waiver"),"X","")</f>
      </c>
      <c r="R3" s="15">
        <f>IF(AND(Hedges!R3="",Hedges!Q3="Yes",Hedges!D3&lt;&gt;"",Hedges!$F3&lt;&gt;"Hedged Under",Hedges!$F3&lt;&gt;"Waiver"),"X",IF(AND(Hedges!$D3&lt;&gt;"",Hedges!Q3="No",Hedges!R3&lt;&gt;"",Hedges!$F3&lt;&gt;"Hedged Under",Hedges!$F3&lt;&gt;"Waiver"),"X",""))</f>
      </c>
      <c r="S3" s="15">
        <f>IF(AND(Hedges!$D3&lt;&gt;"",Hedges!R3="Other",Hedges!S3="",Hedges!$F3&lt;&gt;"Hedged Under",Hedges!$F3&lt;&gt;"Waiver"),"X",IF(AND(Hedges!$D3&lt;&gt;"",Hedges!R3&lt;&gt;"Other",Hedges!S3&lt;&gt;"",Hedges!$F3&lt;&gt;"Hedged Under",Hedges!$F3&lt;&gt;"Waiver"),"X",""))</f>
      </c>
      <c r="T3" s="15">
        <f>IF(AND(Hedges!$D3&lt;&gt;"",TRIM(Hedges!T3)="",Hedges!$F3&lt;&gt;"Hedged Under",Hedges!$F3&lt;&gt;"Waiver"),"X","")</f>
      </c>
      <c r="U3" s="15"/>
      <c r="V3" s="15">
        <f>IF(AND(Hedges!D3&lt;&gt;"",Hedges!V3="",Hedges!$F3&lt;&gt;"Hedged Under",Hedges!$F3&lt;&gt;"Waiver"),"X","")</f>
      </c>
      <c r="W3" s="16">
        <f>IF(AND(Hedges!$W3="",Hedges!$F3="Hedged Under"),"X",IF(AND(Hedges!$W3="",Hedges!$F3="Waiver"),"X",""))</f>
      </c>
      <c r="X3" s="17">
        <f>IF(AND(Hedges!$F3="Structured Cap",Hedges!X3="",Hedges!$D3&lt;&gt;""),"X",IF(AND(Hedges!$F3&lt;&gt;"Structured Cap",Hedges!X3&lt;&gt;""),"X",""))</f>
      </c>
      <c r="Y3" s="17">
        <f>IF(AND(Hedges!$F3="Structured Cap",Hedges!Y3="",Hedges!$D3&lt;&gt;""),"X",IF(AND(Hedges!$F3&lt;&gt;"Structured Cap",Hedges!Y3&lt;&gt;""),"X",""))</f>
      </c>
      <c r="Z3" s="17"/>
      <c r="AA3" s="17"/>
      <c r="AB3" s="17"/>
      <c r="AC3" s="17"/>
    </row>
    <row r="4" spans="1:29" s="18" customFormat="1" ht="15.75" customHeight="1">
      <c r="A4" s="14" t="str">
        <f>IF(COUNTIF(B4:AC4,"X")&gt;0,"ERROR","Good")</f>
        <v>Good</v>
      </c>
      <c r="B4" s="15">
        <f>IF(AND(Hedges!$D4&lt;&gt;"",Hedges!E4="No",Hedges!B4="",Hedges!$F4&lt;&gt;"Hedged Under",Hedges!$F4&lt;&gt;"Waiver"),"X","")</f>
      </c>
      <c r="C4" s="15">
        <f>IF(AND(Hedges!$C4="",Hedges!$F4="Hedged Under"),"X",IF(AND(Hedges!$C4="",Hedges!$F4="Waiver"),"X",""))</f>
      </c>
      <c r="D4" s="15">
        <f>IF(AND(Hedges!$D4="",Hedges!$F4="Hedged Under"),"X",IF(AND(Hedges!$D4="",Hedges!$F4="Waiver"),"X",""))</f>
      </c>
      <c r="E4" s="15">
        <f>IF(AND(Hedges!E4="",Hedges!$F4&lt;&gt;"Hedged Under",Hedges!$F4&lt;&gt;"Waiver"),"X","")</f>
      </c>
      <c r="F4" s="15">
        <f>IF(Hedges!F4="","X","")</f>
      </c>
      <c r="G4" s="15">
        <f>IF(AND(Hedges!G4="",Hedges!$F4&lt;&gt;"Hedged Under",Hedges!$F4&lt;&gt;"Waiver"),"X","")</f>
      </c>
      <c r="H4" s="15">
        <f>IF(AND(Hedges!$D4&lt;&gt;"",Hedges!H4="",Hedges!$F4&lt;&gt;"Hedged Under"),"X",IF(AND(Hedges!H4="",Hedges!$F4="Waiver"),"X",""))</f>
      </c>
      <c r="I4" s="15">
        <f>IF(AND(Hedges!$D4&lt;&gt;"",Hedges!I4="",Hedges!$F4&lt;&gt;"Hedged Under"),"X",IF(AND(Hedges!I4="",Hedges!$F4="Waiver"),"X",""))</f>
      </c>
      <c r="J4" s="15">
        <f>IF(AND(Hedges!$D4&lt;&gt;"",Hedges!J4="",Hedges!$F4&lt;&gt;"Hedged Under"),"X",IF(AND(Hedges!J4="",Hedges!$F4="Waiver"),"X",""))</f>
      </c>
      <c r="K4" s="15">
        <f>IF(AND(Hedges!K4="",Hedges!$F4&lt;&gt;"Hedged Under",Hedges!$F4&lt;&gt;"Waiver"),"X","")</f>
      </c>
      <c r="L4" s="15">
        <f>IF(AND(Hedges!$D4&lt;&gt;"",Hedges!L4="",Hedges!$F4&lt;&gt;"Hedged Under"),"X",IF(AND(Hedges!L4="",Hedges!$F4="Waiver"),"X",""))</f>
      </c>
      <c r="M4" s="15">
        <f>IF(AND(Hedges!$D4&lt;&gt;"",Hedges!M4="",Hedges!$F4&lt;&gt;"Hedged Under",Hedges!$F4&lt;&gt;"Waiver"),"X","")</f>
      </c>
      <c r="N4" s="15"/>
      <c r="O4" s="15">
        <f>IF(AND(Hedges!D4&lt;&gt;"",Hedges!O4="",Hedges!$F4&lt;&gt;"Hedged Under",Hedges!$F4&lt;&gt;"Waiver"),"X","")</f>
      </c>
      <c r="P4" s="15">
        <f>IF(AND(Hedges!B4&lt;&gt;"",Hedges!P4="",Hedges!$F4&lt;&gt;"Hedged Under",Hedges!$F4&lt;&gt;"Waiver"),"X","")</f>
      </c>
      <c r="Q4" s="15">
        <f>IF(AND(Hedges!C4&lt;&gt;"",Hedges!Q4="",Hedges!$F4&lt;&gt;"Hedged Under",Hedges!$F4&lt;&gt;"Waiver"),"X","")</f>
      </c>
      <c r="R4" s="15">
        <f>IF(AND(Hedges!R4="",Hedges!Q4="Yes",Hedges!D4&lt;&gt;"",Hedges!$F4&lt;&gt;"Hedged Under",Hedges!$F4&lt;&gt;"Waiver"),"X",IF(AND(Hedges!$D4&lt;&gt;"",Hedges!Q4="No",Hedges!R4&lt;&gt;"",Hedges!$F4&lt;&gt;"Hedged Under",Hedges!$F4&lt;&gt;"Waiver"),"X",""))</f>
      </c>
      <c r="S4" s="15">
        <f>IF(AND(Hedges!$D4&lt;&gt;"",Hedges!R4="Other",Hedges!S4="",Hedges!$F4&lt;&gt;"Hedged Under",Hedges!$F4&lt;&gt;"Waiver"),"X",IF(AND(Hedges!$D4&lt;&gt;"",Hedges!R4&lt;&gt;"Other",Hedges!S4&lt;&gt;"",Hedges!$F4&lt;&gt;"Hedged Under",Hedges!$F4&lt;&gt;"Waiver"),"X",""))</f>
      </c>
      <c r="T4" s="15">
        <f>IF(AND(Hedges!$D4&lt;&gt;"",TRIM(Hedges!T4)="",Hedges!$F4&lt;&gt;"Hedged Under",Hedges!$F4&lt;&gt;"Waiver"),"X","")</f>
      </c>
      <c r="U4" s="15"/>
      <c r="V4" s="15">
        <f>IF(AND(Hedges!D4&lt;&gt;"",Hedges!V4="",Hedges!$F4&lt;&gt;"Hedged Under",Hedges!$F4&lt;&gt;"Waiver"),"X","")</f>
      </c>
      <c r="W4" s="16">
        <f>IF(AND(Hedges!$W4="",Hedges!$F4="Hedged Under"),"X",IF(AND(Hedges!$W4="",Hedges!$F4="Waiver"),"X",""))</f>
      </c>
      <c r="X4" s="17">
        <f>IF(AND(Hedges!$F4="Structured Cap",Hedges!X4="",Hedges!$D4&lt;&gt;""),"X",IF(AND(Hedges!$F4&lt;&gt;"Structured Cap",Hedges!X4&lt;&gt;""),"X",""))</f>
      </c>
      <c r="Y4" s="17">
        <f>IF(AND(Hedges!$F4="Structured Cap",Hedges!Y4="",Hedges!$D4&lt;&gt;""),"X",IF(AND(Hedges!$F4&lt;&gt;"Structured Cap",Hedges!Y4&lt;&gt;""),"X",""))</f>
      </c>
      <c r="Z4" s="17"/>
      <c r="AA4" s="17"/>
      <c r="AB4" s="17"/>
      <c r="AC4" s="17"/>
    </row>
    <row r="5" spans="1:29" s="18" customFormat="1" ht="15.75" customHeight="1">
      <c r="A5" s="14" t="str">
        <f>IF(COUNTIF(B5:AC5,"X")&gt;0,"ERROR","Good")</f>
        <v>Good</v>
      </c>
      <c r="B5" s="15">
        <f>IF(AND(Hedges!$D5&lt;&gt;"",Hedges!E5="No",Hedges!B5="",Hedges!$F5&lt;&gt;"Hedged Under",Hedges!$F5&lt;&gt;"Waiver"),"X","")</f>
      </c>
      <c r="C5" s="15">
        <f>IF(AND(Hedges!$C5="",Hedges!$F5="Hedged Under"),"X",IF(AND(Hedges!$C5="",Hedges!$F5="Waiver"),"X",""))</f>
      </c>
      <c r="D5" s="15">
        <f>IF(AND(Hedges!$D5="",Hedges!$F5="Hedged Under"),"X",IF(AND(Hedges!$D5="",Hedges!$F5="Waiver"),"X",""))</f>
      </c>
      <c r="E5" s="15">
        <f>IF(AND(Hedges!E5="",Hedges!$F5&lt;&gt;"Hedged Under",Hedges!$F5&lt;&gt;"Waiver"),"X","")</f>
      </c>
      <c r="F5" s="15">
        <f>IF(Hedges!F5="","X","")</f>
      </c>
      <c r="G5" s="15">
        <f>IF(AND(Hedges!G5="",Hedges!$F5&lt;&gt;"Hedged Under",Hedges!$F5&lt;&gt;"Waiver"),"X","")</f>
      </c>
      <c r="H5" s="15">
        <f>IF(AND(Hedges!$D5&lt;&gt;"",Hedges!H5="",Hedges!$F5&lt;&gt;"Hedged Under"),"X",IF(AND(Hedges!H5="",Hedges!$F5="Waiver"),"X",""))</f>
      </c>
      <c r="I5" s="15">
        <f>IF(AND(Hedges!$D5&lt;&gt;"",Hedges!I5="",Hedges!$F5&lt;&gt;"Hedged Under"),"X",IF(AND(Hedges!I5="",Hedges!$F5="Waiver"),"X",""))</f>
      </c>
      <c r="J5" s="15">
        <f>IF(AND(Hedges!$D5&lt;&gt;"",Hedges!J5="",Hedges!$F5&lt;&gt;"Hedged Under"),"X",IF(AND(Hedges!J5="",Hedges!$F5="Waiver"),"X",""))</f>
      </c>
      <c r="K5" s="15">
        <f>IF(AND(Hedges!K5="",Hedges!$F5&lt;&gt;"Hedged Under",Hedges!$F5&lt;&gt;"Waiver"),"X","")</f>
      </c>
      <c r="L5" s="15">
        <f>IF(AND(Hedges!$D5&lt;&gt;"",Hedges!L5="",Hedges!$F5&lt;&gt;"Hedged Under"),"X",IF(AND(Hedges!L5="",Hedges!$F5="Waiver"),"X",""))</f>
      </c>
      <c r="M5" s="15">
        <f>IF(AND(Hedges!$D5&lt;&gt;"",Hedges!M5="",Hedges!$F5&lt;&gt;"Hedged Under",Hedges!$F5&lt;&gt;"Waiver"),"X","")</f>
      </c>
      <c r="N5" s="15"/>
      <c r="O5" s="15">
        <f>IF(AND(Hedges!D5&lt;&gt;"",Hedges!O5="",Hedges!$F5&lt;&gt;"Hedged Under",Hedges!$F5&lt;&gt;"Waiver"),"X","")</f>
      </c>
      <c r="P5" s="15">
        <f>IF(AND(Hedges!B5&lt;&gt;"",Hedges!P5="",Hedges!$F5&lt;&gt;"Hedged Under",Hedges!$F5&lt;&gt;"Waiver"),"X","")</f>
      </c>
      <c r="Q5" s="15">
        <f>IF(AND(Hedges!C5&lt;&gt;"",Hedges!Q5="",Hedges!$F5&lt;&gt;"Hedged Under",Hedges!$F5&lt;&gt;"Waiver"),"X","")</f>
      </c>
      <c r="R5" s="15">
        <f>IF(AND(Hedges!R5="",Hedges!Q5="Yes",Hedges!D5&lt;&gt;"",Hedges!$F5&lt;&gt;"Hedged Under",Hedges!$F5&lt;&gt;"Waiver"),"X",IF(AND(Hedges!$D5&lt;&gt;"",Hedges!Q5="No",Hedges!R5&lt;&gt;"",Hedges!$F5&lt;&gt;"Hedged Under",Hedges!$F5&lt;&gt;"Waiver"),"X",""))</f>
      </c>
      <c r="S5" s="15">
        <f>IF(AND(Hedges!$D5&lt;&gt;"",Hedges!R5="Other",Hedges!S5="",Hedges!$F5&lt;&gt;"Hedged Under",Hedges!$F5&lt;&gt;"Waiver"),"X",IF(AND(Hedges!$D5&lt;&gt;"",Hedges!R5&lt;&gt;"Other",Hedges!S5&lt;&gt;"",Hedges!$F5&lt;&gt;"Hedged Under",Hedges!$F5&lt;&gt;"Waiver"),"X",""))</f>
      </c>
      <c r="T5" s="15">
        <f>IF(AND(Hedges!$D5&lt;&gt;"",TRIM(Hedges!T5)="",Hedges!$F5&lt;&gt;"Hedged Under",Hedges!$F5&lt;&gt;"Waiver"),"X","")</f>
      </c>
      <c r="U5" s="15"/>
      <c r="V5" s="15">
        <f>IF(AND(Hedges!D5&lt;&gt;"",Hedges!V5="",Hedges!$F5&lt;&gt;"Hedged Under",Hedges!$F5&lt;&gt;"Waiver"),"X","")</f>
      </c>
      <c r="W5" s="16">
        <f>IF(AND(Hedges!$W5="",Hedges!$F5="Hedged Under"),"X",IF(AND(Hedges!$W5="",Hedges!$F5="Waiver"),"X",""))</f>
      </c>
      <c r="X5" s="17">
        <f>IF(AND(Hedges!$F5="Structured Cap",Hedges!X5="",Hedges!$D5&lt;&gt;""),"X",IF(AND(Hedges!$F5&lt;&gt;"Structured Cap",Hedges!X5&lt;&gt;""),"X",""))</f>
      </c>
      <c r="Y5" s="17">
        <f>IF(AND(Hedges!$F5="Structured Cap",Hedges!Y5="",Hedges!$D5&lt;&gt;""),"X",IF(AND(Hedges!$F5&lt;&gt;"Structured Cap",Hedges!Y5&lt;&gt;""),"X",""))</f>
      </c>
      <c r="Z5" s="17"/>
      <c r="AA5" s="17"/>
      <c r="AB5" s="17"/>
      <c r="AC5" s="17"/>
    </row>
    <row r="6" ht="12.75">
      <c r="G6" s="12"/>
    </row>
    <row r="8" ht="12.75">
      <c r="B8" s="64" t="s">
        <v>55</v>
      </c>
    </row>
    <row r="11" spans="2:4" ht="12.75">
      <c r="B11" s="110" t="s">
        <v>28</v>
      </c>
      <c r="C11" s="110"/>
      <c r="D11" s="10" t="s">
        <v>56</v>
      </c>
    </row>
    <row r="12" spans="2:4" ht="12.75" customHeight="1">
      <c r="B12" s="110" t="s">
        <v>29</v>
      </c>
      <c r="C12" s="110"/>
      <c r="D12" s="10" t="s">
        <v>71</v>
      </c>
    </row>
    <row r="13" spans="2:4" ht="12.75" customHeight="1">
      <c r="B13" s="110" t="s">
        <v>42</v>
      </c>
      <c r="C13" s="110"/>
      <c r="D13" s="10" t="s">
        <v>72</v>
      </c>
    </row>
    <row r="14" spans="2:4" ht="12.75">
      <c r="B14" s="110" t="s">
        <v>25</v>
      </c>
      <c r="C14" s="110"/>
      <c r="D14" s="10" t="s">
        <v>49</v>
      </c>
    </row>
    <row r="15" spans="2:4" ht="12.75" customHeight="1">
      <c r="B15" s="110" t="s">
        <v>34</v>
      </c>
      <c r="C15" s="110"/>
      <c r="D15" s="10" t="s">
        <v>70</v>
      </c>
    </row>
    <row r="16" spans="2:4" ht="12.75" customHeight="1">
      <c r="B16" s="110" t="s">
        <v>16</v>
      </c>
      <c r="C16" s="110"/>
      <c r="D16" s="10" t="s">
        <v>70</v>
      </c>
    </row>
    <row r="17" spans="2:4" ht="12.75" customHeight="1">
      <c r="B17" s="110" t="s">
        <v>26</v>
      </c>
      <c r="C17" s="110"/>
      <c r="D17" s="10" t="s">
        <v>70</v>
      </c>
    </row>
    <row r="18" spans="2:4" ht="12.75">
      <c r="B18" s="110" t="s">
        <v>8</v>
      </c>
      <c r="C18" s="110"/>
      <c r="D18" s="10" t="s">
        <v>70</v>
      </c>
    </row>
    <row r="19" spans="2:4" ht="12.75" customHeight="1">
      <c r="B19" s="110" t="s">
        <v>9</v>
      </c>
      <c r="C19" s="110"/>
      <c r="D19" s="10" t="s">
        <v>70</v>
      </c>
    </row>
    <row r="20" spans="2:4" ht="12.75" customHeight="1">
      <c r="B20" s="110" t="s">
        <v>44</v>
      </c>
      <c r="C20" s="110"/>
      <c r="D20" s="10" t="s">
        <v>50</v>
      </c>
    </row>
    <row r="21" spans="2:4" ht="12.75" customHeight="1">
      <c r="B21" s="110" t="s">
        <v>11</v>
      </c>
      <c r="C21" s="110"/>
      <c r="D21" s="10" t="s">
        <v>70</v>
      </c>
    </row>
    <row r="22" spans="2:4" ht="12.75">
      <c r="B22" s="110" t="s">
        <v>12</v>
      </c>
      <c r="C22" s="110"/>
      <c r="D22" s="10" t="s">
        <v>70</v>
      </c>
    </row>
    <row r="23" spans="2:4" ht="12.75" customHeight="1">
      <c r="B23" s="110" t="s">
        <v>10</v>
      </c>
      <c r="C23" s="110"/>
      <c r="D23" s="10" t="s">
        <v>70</v>
      </c>
    </row>
    <row r="24" spans="2:3" ht="12.75" customHeight="1">
      <c r="B24" s="110" t="s">
        <v>18</v>
      </c>
      <c r="C24" s="110"/>
    </row>
    <row r="25" spans="2:4" ht="12.75" customHeight="1">
      <c r="B25" s="110" t="s">
        <v>14</v>
      </c>
      <c r="C25" s="110"/>
      <c r="D25" s="10" t="s">
        <v>70</v>
      </c>
    </row>
    <row r="26" spans="2:4" ht="12.75" customHeight="1">
      <c r="B26" s="110" t="s">
        <v>45</v>
      </c>
      <c r="C26" s="110"/>
      <c r="D26" s="10" t="s">
        <v>70</v>
      </c>
    </row>
    <row r="27" spans="2:4" ht="12.75" customHeight="1">
      <c r="B27" s="110" t="s">
        <v>13</v>
      </c>
      <c r="C27" s="110"/>
      <c r="D27" s="10" t="s">
        <v>70</v>
      </c>
    </row>
    <row r="28" spans="2:4" ht="12.75" customHeight="1">
      <c r="B28" s="110" t="s">
        <v>15</v>
      </c>
      <c r="C28" s="110"/>
      <c r="D28" s="10" t="s">
        <v>51</v>
      </c>
    </row>
    <row r="29" spans="2:4" ht="27.75" customHeight="1">
      <c r="B29" s="110" t="s">
        <v>17</v>
      </c>
      <c r="C29" s="110"/>
      <c r="D29" s="10" t="s">
        <v>52</v>
      </c>
    </row>
    <row r="30" spans="2:4" ht="12.75" customHeight="1">
      <c r="B30" s="110" t="s">
        <v>21</v>
      </c>
      <c r="C30" s="110"/>
      <c r="D30" s="10" t="s">
        <v>70</v>
      </c>
    </row>
    <row r="31" spans="2:4" ht="12.75" customHeight="1">
      <c r="B31" s="110" t="s">
        <v>30</v>
      </c>
      <c r="C31" s="110"/>
      <c r="D31" s="10" t="s">
        <v>57</v>
      </c>
    </row>
    <row r="32" spans="2:4" ht="12.75" customHeight="1">
      <c r="B32" s="110" t="s">
        <v>46</v>
      </c>
      <c r="C32" s="110"/>
      <c r="D32" s="10" t="s">
        <v>70</v>
      </c>
    </row>
    <row r="33" spans="2:4" ht="12.75" customHeight="1">
      <c r="B33" s="110" t="s">
        <v>32</v>
      </c>
      <c r="C33" s="110"/>
      <c r="D33" s="10" t="s">
        <v>69</v>
      </c>
    </row>
    <row r="34" spans="2:4" ht="12.75">
      <c r="B34" s="110" t="s">
        <v>43</v>
      </c>
      <c r="C34" s="110"/>
      <c r="D34" s="10" t="s">
        <v>53</v>
      </c>
    </row>
    <row r="35" spans="2:4" ht="12.75" customHeight="1">
      <c r="B35" s="110" t="s">
        <v>36</v>
      </c>
      <c r="C35" s="110"/>
      <c r="D35" s="10" t="s">
        <v>54</v>
      </c>
    </row>
    <row r="36" spans="2:3" ht="12.75" customHeight="1">
      <c r="B36" s="110" t="s">
        <v>37</v>
      </c>
      <c r="C36" s="110"/>
    </row>
    <row r="37" spans="2:3" ht="12.75" customHeight="1">
      <c r="B37" s="110" t="s">
        <v>38</v>
      </c>
      <c r="C37" s="110"/>
    </row>
    <row r="38" spans="2:3" ht="12.75" customHeight="1">
      <c r="B38" s="110" t="s">
        <v>39</v>
      </c>
      <c r="C38" s="110"/>
    </row>
    <row r="39" spans="2:3" ht="12.75" customHeight="1">
      <c r="B39" s="110" t="s">
        <v>40</v>
      </c>
      <c r="C39" s="110"/>
    </row>
  </sheetData>
  <sheetProtection selectLockedCells="1" selectUnlockedCells="1"/>
  <mergeCells count="29">
    <mergeCell ref="B11:C11"/>
    <mergeCell ref="B12:C12"/>
    <mergeCell ref="B13:C13"/>
    <mergeCell ref="B14:C14"/>
    <mergeCell ref="B29:C29"/>
    <mergeCell ref="B30:C30"/>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1:C31"/>
    <mergeCell ref="B32:C32"/>
    <mergeCell ref="B33:C33"/>
    <mergeCell ref="B34:C34"/>
    <mergeCell ref="B39:C39"/>
    <mergeCell ref="B35:C35"/>
    <mergeCell ref="B36:C36"/>
    <mergeCell ref="B37:C37"/>
    <mergeCell ref="B38:C38"/>
  </mergeCells>
  <conditionalFormatting sqref="A2:A5">
    <cfRule type="cellIs" priority="1" dxfId="0" operator="equal" stopIfTrue="1">
      <formula>"ERROR"</formula>
    </cfRule>
  </conditionalFormatting>
  <printOptions/>
  <pageMargins left="0" right="0" top="1" bottom="1" header="0.5" footer="0.5"/>
  <pageSetup fitToWidth="2" horizontalDpi="600" verticalDpi="600" orientation="landscape" paperSize="5" scale="56" r:id="rId1"/>
  <headerFooter alignWithMargins="0">
    <oddFooter>&amp;L&amp;"Source Sans Pro,Regular"&amp;8© 2022 Fannie Mae. Trademarks of Fannie Mae&amp;"Arial,Regular"&amp;10.&amp;C&amp;"source sans,Bold"&amp;8Form 4643  - Nov 2022&amp;R&amp;"Source Sans Pro,Regular"&amp;8Page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A35"/>
  <sheetViews>
    <sheetView tabSelected="1" workbookViewId="0" topLeftCell="A1">
      <selection activeCell="A7" sqref="A7"/>
    </sheetView>
  </sheetViews>
  <sheetFormatPr defaultColWidth="9.140625" defaultRowHeight="12.75"/>
  <cols>
    <col min="1" max="1" width="97.28125" style="1" customWidth="1"/>
    <col min="2" max="2" width="27.7109375" style="0" customWidth="1"/>
  </cols>
  <sheetData>
    <row r="1" ht="12.75"/>
    <row r="2" ht="12.75"/>
    <row r="3" s="69" customFormat="1" ht="23.25" customHeight="1">
      <c r="A3" s="68" t="s">
        <v>80</v>
      </c>
    </row>
    <row r="4" s="73" customFormat="1" ht="12" customHeight="1">
      <c r="A4" s="72" t="s">
        <v>94</v>
      </c>
    </row>
    <row r="5" s="71" customFormat="1" ht="12.75" customHeight="1">
      <c r="A5" s="70"/>
    </row>
    <row r="6" ht="26.25">
      <c r="A6" s="66" t="s">
        <v>58</v>
      </c>
    </row>
    <row r="8" ht="27" customHeight="1">
      <c r="A8" s="1" t="s">
        <v>92</v>
      </c>
    </row>
    <row r="9" ht="12" customHeight="1">
      <c r="A9" s="19"/>
    </row>
    <row r="10" ht="26.25">
      <c r="A10" s="1" t="s">
        <v>76</v>
      </c>
    </row>
    <row r="12" ht="52.5">
      <c r="A12" s="1" t="s">
        <v>77</v>
      </c>
    </row>
    <row r="14" ht="66">
      <c r="A14" s="2" t="s">
        <v>78</v>
      </c>
    </row>
    <row r="15" ht="12.75">
      <c r="A15" s="65"/>
    </row>
    <row r="16" ht="66">
      <c r="A16" s="2" t="s">
        <v>91</v>
      </c>
    </row>
    <row r="17" ht="12.75">
      <c r="A17" s="65"/>
    </row>
    <row r="18" ht="12.75">
      <c r="A18" s="65"/>
    </row>
    <row r="19" ht="39">
      <c r="A19" s="75" t="s">
        <v>84</v>
      </c>
    </row>
    <row r="21" ht="12.75">
      <c r="A21" s="65"/>
    </row>
    <row r="22" ht="52.5">
      <c r="A22" s="2" t="s">
        <v>79</v>
      </c>
    </row>
    <row r="23" ht="12.75">
      <c r="A23" s="1" t="s">
        <v>75</v>
      </c>
    </row>
    <row r="25" ht="12.75">
      <c r="A25" s="1" t="s">
        <v>81</v>
      </c>
    </row>
    <row r="26" ht="12.75">
      <c r="A26" s="19" t="s">
        <v>35</v>
      </c>
    </row>
    <row r="28" ht="12.75">
      <c r="A28" s="67" t="s">
        <v>65</v>
      </c>
    </row>
    <row r="29" ht="12.75">
      <c r="A29" s="31" t="s">
        <v>59</v>
      </c>
    </row>
    <row r="30" ht="26.25">
      <c r="A30" s="31" t="s">
        <v>60</v>
      </c>
    </row>
    <row r="31" ht="26.25">
      <c r="A31" s="31" t="s">
        <v>61</v>
      </c>
    </row>
    <row r="32" ht="12.75">
      <c r="A32" s="2" t="s">
        <v>74</v>
      </c>
    </row>
    <row r="33" ht="26.25">
      <c r="A33" s="31" t="s">
        <v>64</v>
      </c>
    </row>
    <row r="34" ht="92.25">
      <c r="A34" s="2" t="s">
        <v>73</v>
      </c>
    </row>
    <row r="35" ht="26.25">
      <c r="A35" s="2" t="s">
        <v>66</v>
      </c>
    </row>
  </sheetData>
  <sheetProtection password="C91F" sheet="1" selectLockedCells="1"/>
  <hyperlinks>
    <hyperlink ref="A26" r:id="rId1" display="Interest_Rate_Hedge@fanniemae.com"/>
  </hyperlinks>
  <printOptions/>
  <pageMargins left="0" right="0" top="1" bottom="1" header="0.5" footer="0.5"/>
  <pageSetup fitToWidth="2" fitToHeight="1" horizontalDpi="600" verticalDpi="600" orientation="landscape" paperSize="5" scale="56" r:id="rId3"/>
  <headerFooter alignWithMargins="0">
    <oddFooter>&amp;L&amp;"Source Sans Pro,Regular"&amp;8© 2022 Fannie Mae. Trademarks of Fannie Mae&amp;"Arial,Regular"&amp;10.&amp;C&amp;"source sans,Bold"&amp;8Form 4643  - Nov 2022&amp;R&amp;"Source Sans Pro,Regular"&amp;8Page &amp;P of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AA37"/>
  <sheetViews>
    <sheetView zoomScale="70" zoomScaleNormal="70" zoomScalePageLayoutView="0" workbookViewId="0" topLeftCell="A1">
      <selection activeCell="B8" sqref="B8:F8"/>
    </sheetView>
  </sheetViews>
  <sheetFormatPr defaultColWidth="4.57421875" defaultRowHeight="12.75"/>
  <cols>
    <col min="1" max="1" width="16.28125" style="5" customWidth="1"/>
    <col min="2" max="2" width="21.28125" style="6" customWidth="1"/>
    <col min="3" max="3" width="23.421875" style="5" customWidth="1"/>
    <col min="4" max="4" width="12.7109375" style="6" customWidth="1"/>
    <col min="5" max="5" width="23.421875" style="5" customWidth="1"/>
    <col min="6" max="6" width="12.00390625" style="6" customWidth="1"/>
    <col min="7" max="7" width="21.7109375" style="5" customWidth="1"/>
    <col min="8" max="8" width="18.7109375" style="6" customWidth="1"/>
    <col min="9" max="9" width="4.57421875" style="7" customWidth="1"/>
    <col min="10" max="16384" width="4.57421875" style="4" customWidth="1"/>
  </cols>
  <sheetData>
    <row r="1" spans="1:8" ht="59.25" customHeight="1">
      <c r="A1" s="111" t="s">
        <v>62</v>
      </c>
      <c r="B1" s="112"/>
      <c r="C1" s="112"/>
      <c r="D1" s="112"/>
      <c r="E1" s="112"/>
      <c r="F1" s="112"/>
      <c r="G1" s="112"/>
      <c r="H1" s="112"/>
    </row>
    <row r="2" spans="1:8" ht="51.75" customHeight="1" thickBot="1">
      <c r="A2" s="37"/>
      <c r="B2" s="38"/>
      <c r="C2" s="37"/>
      <c r="D2" s="38"/>
      <c r="E2" s="37"/>
      <c r="F2" s="38"/>
      <c r="G2" s="37"/>
      <c r="H2" s="38"/>
    </row>
    <row r="3" spans="1:9" ht="51.75" customHeight="1">
      <c r="A3" s="39" t="s">
        <v>29</v>
      </c>
      <c r="B3" s="61">
        <f>Hedges!$B$2</f>
        <v>0</v>
      </c>
      <c r="C3" s="40" t="s">
        <v>25</v>
      </c>
      <c r="D3" s="41">
        <f>Hedges!$D$2</f>
        <v>0</v>
      </c>
      <c r="E3" s="40" t="s">
        <v>16</v>
      </c>
      <c r="F3" s="42" t="str">
        <f>Hedges!$F$2</f>
        <v>Cap</v>
      </c>
      <c r="G3" s="40" t="s">
        <v>26</v>
      </c>
      <c r="H3" s="43" t="str">
        <f>Hedges!$G$2</f>
        <v>1 Month LIBOR</v>
      </c>
      <c r="I3" s="8"/>
    </row>
    <row r="4" spans="1:8" ht="51.75" customHeight="1">
      <c r="A4" s="44" t="s">
        <v>63</v>
      </c>
      <c r="B4" s="45">
        <f>Hedges!$C$2</f>
        <v>0</v>
      </c>
      <c r="C4" s="46" t="s">
        <v>8</v>
      </c>
      <c r="D4" s="47">
        <f>Hedges!$H$2</f>
        <v>0</v>
      </c>
      <c r="E4" s="46" t="s">
        <v>9</v>
      </c>
      <c r="F4" s="47">
        <f>Hedges!$I$2</f>
        <v>0</v>
      </c>
      <c r="G4" s="46" t="s">
        <v>27</v>
      </c>
      <c r="H4" s="48">
        <f>Hedges!$J$2</f>
        <v>0</v>
      </c>
    </row>
    <row r="5" spans="1:8" ht="51.75" customHeight="1">
      <c r="A5" s="44" t="s">
        <v>11</v>
      </c>
      <c r="B5" s="113" t="str">
        <f>Hedges!$K$2</f>
        <v>Select One</v>
      </c>
      <c r="C5" s="114"/>
      <c r="D5" s="114"/>
      <c r="E5" s="46" t="s">
        <v>10</v>
      </c>
      <c r="F5" s="50">
        <f>Hedges!$M$2</f>
        <v>0</v>
      </c>
      <c r="G5" s="46" t="s">
        <v>33</v>
      </c>
      <c r="H5" s="51">
        <f>Hedges!$N$2</f>
        <v>0</v>
      </c>
    </row>
    <row r="6" spans="1:8" ht="51.75" customHeight="1">
      <c r="A6" s="44" t="s">
        <v>14</v>
      </c>
      <c r="B6" s="49" t="str">
        <f>Hedges!$O$2</f>
        <v>No</v>
      </c>
      <c r="C6" s="46" t="s">
        <v>34</v>
      </c>
      <c r="D6" s="52" t="str">
        <f>Hedges!$E$2</f>
        <v>Yes</v>
      </c>
      <c r="E6" s="46" t="s">
        <v>22</v>
      </c>
      <c r="F6" s="49" t="str">
        <f>Hedges!$P$2</f>
        <v>Yes</v>
      </c>
      <c r="G6" s="46" t="s">
        <v>12</v>
      </c>
      <c r="H6" s="53">
        <f>Hedges!$L$2</f>
        <v>0</v>
      </c>
    </row>
    <row r="7" spans="1:8" ht="51.75" customHeight="1">
      <c r="A7" s="44" t="s">
        <v>13</v>
      </c>
      <c r="B7" s="49" t="str">
        <f>Hedges!$Q$2</f>
        <v>Yes</v>
      </c>
      <c r="C7" s="46" t="s">
        <v>15</v>
      </c>
      <c r="D7" s="52" t="str">
        <f>Hedges!$R$2</f>
        <v>Annually</v>
      </c>
      <c r="E7" s="46" t="s">
        <v>17</v>
      </c>
      <c r="F7" s="54">
        <f>IF(Hedges!S2=0,"",Hedges!S2)</f>
      </c>
      <c r="G7" s="46" t="s">
        <v>46</v>
      </c>
      <c r="H7" s="55" t="str">
        <f>Hedges!$V$2</f>
        <v>15th</v>
      </c>
    </row>
    <row r="8" spans="1:8" ht="51.75" customHeight="1">
      <c r="A8" s="44" t="s">
        <v>21</v>
      </c>
      <c r="B8" s="115">
        <f>Hedges!$T$2</f>
        <v>0</v>
      </c>
      <c r="C8" s="116"/>
      <c r="D8" s="116"/>
      <c r="E8" s="116"/>
      <c r="F8" s="116"/>
      <c r="G8" s="46" t="s">
        <v>30</v>
      </c>
      <c r="H8" s="53">
        <f>Hedges!$U$2</f>
        <v>0</v>
      </c>
    </row>
    <row r="9" spans="1:8" ht="51.75" customHeight="1">
      <c r="A9" s="44" t="s">
        <v>32</v>
      </c>
      <c r="B9" s="117">
        <f>IF(Hedges!W2="","",Hedges!W2)</f>
      </c>
      <c r="C9" s="114"/>
      <c r="D9" s="114"/>
      <c r="E9" s="114"/>
      <c r="F9" s="114"/>
      <c r="G9" s="114"/>
      <c r="H9" s="118"/>
    </row>
    <row r="10" spans="1:8" ht="51.75" customHeight="1" thickBot="1">
      <c r="A10" s="62">
        <f>IF(Hedges!X2="","",Hedges!X1)</f>
      </c>
      <c r="B10" s="57">
        <f>IF(Hedges!X2=0,"",Hedges!X2)</f>
      </c>
      <c r="C10" s="56">
        <f>IF(Hedges!Y2="","",Hedges!Y1)</f>
      </c>
      <c r="D10" s="58">
        <f>IF(Hedges!Y2=0,"",Hedges!Y2)</f>
      </c>
      <c r="E10" s="56">
        <f>IF(Hedges!Z2="","",Hedges!Z1)</f>
      </c>
      <c r="F10" s="57">
        <f>IF(Hedges!Z2=0,"",Hedges!Z2)</f>
      </c>
      <c r="G10" s="56">
        <f>IF(Hedges!AA2="","",Hedges!AA1)</f>
      </c>
      <c r="H10" s="63">
        <f>IF(Hedges!AA2=0,"",Hedges!AA2)</f>
      </c>
    </row>
    <row r="11" spans="1:27" ht="51.75" customHeight="1" thickBot="1">
      <c r="A11" s="37"/>
      <c r="B11" s="38"/>
      <c r="C11" s="37"/>
      <c r="D11" s="38"/>
      <c r="E11" s="37"/>
      <c r="F11" s="38"/>
      <c r="G11" s="59"/>
      <c r="H11" s="60"/>
      <c r="I11" s="9"/>
      <c r="Z11" s="3"/>
      <c r="AA11" s="3"/>
    </row>
    <row r="12" spans="1:8" ht="51.75" customHeight="1">
      <c r="A12" s="39" t="s">
        <v>29</v>
      </c>
      <c r="B12" s="61">
        <f>Hedges!$B$3</f>
        <v>0</v>
      </c>
      <c r="C12" s="40" t="s">
        <v>25</v>
      </c>
      <c r="D12" s="41">
        <f>Hedges!$D$3</f>
        <v>0</v>
      </c>
      <c r="E12" s="40" t="s">
        <v>16</v>
      </c>
      <c r="F12" s="42" t="str">
        <f>Hedges!$F$3</f>
        <v>Cap</v>
      </c>
      <c r="G12" s="40" t="s">
        <v>26</v>
      </c>
      <c r="H12" s="43" t="str">
        <f>Hedges!$G$3</f>
        <v>1 Month LIBOR</v>
      </c>
    </row>
    <row r="13" spans="1:9" ht="51.75" customHeight="1">
      <c r="A13" s="44" t="s">
        <v>63</v>
      </c>
      <c r="B13" s="45">
        <f>Hedges!$C$3</f>
        <v>0</v>
      </c>
      <c r="C13" s="46" t="s">
        <v>8</v>
      </c>
      <c r="D13" s="47">
        <f>Hedges!$H$3</f>
        <v>0</v>
      </c>
      <c r="E13" s="46" t="s">
        <v>9</v>
      </c>
      <c r="F13" s="47">
        <f>Hedges!$I$3</f>
        <v>0</v>
      </c>
      <c r="G13" s="46" t="s">
        <v>27</v>
      </c>
      <c r="H13" s="48">
        <f>Hedges!$J$3</f>
        <v>0</v>
      </c>
      <c r="I13" s="8"/>
    </row>
    <row r="14" spans="1:8" ht="51.75" customHeight="1">
      <c r="A14" s="44" t="s">
        <v>11</v>
      </c>
      <c r="B14" s="113" t="str">
        <f>Hedges!$K$3</f>
        <v>Select One</v>
      </c>
      <c r="C14" s="114"/>
      <c r="D14" s="114"/>
      <c r="E14" s="46" t="s">
        <v>10</v>
      </c>
      <c r="F14" s="50">
        <f>Hedges!$M$3</f>
        <v>0</v>
      </c>
      <c r="G14" s="46" t="s">
        <v>33</v>
      </c>
      <c r="H14" s="51">
        <f>Hedges!$N$3</f>
        <v>0</v>
      </c>
    </row>
    <row r="15" spans="1:8" ht="51.75" customHeight="1">
      <c r="A15" s="44" t="s">
        <v>14</v>
      </c>
      <c r="B15" s="49">
        <f>Hedges!$O$3</f>
        <v>0</v>
      </c>
      <c r="C15" s="46" t="s">
        <v>34</v>
      </c>
      <c r="D15" s="52" t="str">
        <f>Hedges!$E$3</f>
        <v>Yes</v>
      </c>
      <c r="E15" s="46" t="s">
        <v>22</v>
      </c>
      <c r="F15" s="49">
        <f>Hedges!$P$3</f>
        <v>0</v>
      </c>
      <c r="G15" s="46" t="s">
        <v>12</v>
      </c>
      <c r="H15" s="53">
        <f>Hedges!$L$3</f>
        <v>0</v>
      </c>
    </row>
    <row r="16" spans="1:8" ht="51.75" customHeight="1">
      <c r="A16" s="44" t="s">
        <v>13</v>
      </c>
      <c r="B16" s="49">
        <f>Hedges!$Q$3</f>
        <v>0</v>
      </c>
      <c r="C16" s="46" t="s">
        <v>15</v>
      </c>
      <c r="D16" s="52">
        <f>Hedges!$R$3</f>
        <v>0</v>
      </c>
      <c r="E16" s="46" t="s">
        <v>17</v>
      </c>
      <c r="F16" s="54">
        <f>IF(Hedges!S3=0,"",Hedges!S3)</f>
      </c>
      <c r="G16" s="46" t="s">
        <v>46</v>
      </c>
      <c r="H16" s="55">
        <f>Hedges!$V$3</f>
        <v>0</v>
      </c>
    </row>
    <row r="17" spans="1:8" ht="51.75" customHeight="1">
      <c r="A17" s="44" t="s">
        <v>21</v>
      </c>
      <c r="B17" s="115">
        <f>Hedges!$T$3</f>
        <v>0</v>
      </c>
      <c r="C17" s="116"/>
      <c r="D17" s="116"/>
      <c r="E17" s="116"/>
      <c r="F17" s="116"/>
      <c r="G17" s="46" t="s">
        <v>30</v>
      </c>
      <c r="H17" s="53">
        <f>Hedges!$U$3</f>
        <v>0</v>
      </c>
    </row>
    <row r="18" spans="1:8" ht="51.75" customHeight="1">
      <c r="A18" s="44" t="s">
        <v>32</v>
      </c>
      <c r="B18" s="117">
        <f>IF(Hedges!W3="","",Hedges!W3)</f>
      </c>
      <c r="C18" s="114"/>
      <c r="D18" s="114"/>
      <c r="E18" s="114"/>
      <c r="F18" s="114"/>
      <c r="G18" s="114"/>
      <c r="H18" s="118"/>
    </row>
    <row r="19" spans="1:8" ht="51.75" customHeight="1" thickBot="1">
      <c r="A19" s="62">
        <f>IF(Hedges!X3="","",Hedges!X1)</f>
      </c>
      <c r="B19" s="57">
        <f>IF(Hedges!X3=0,"",Hedges!X3)</f>
      </c>
      <c r="C19" s="56">
        <f>IF(Hedges!Y3="","",Hedges!Y1)</f>
      </c>
      <c r="D19" s="58">
        <f>IF(Hedges!Y3=0,"",Hedges!Y3)</f>
      </c>
      <c r="E19" s="56">
        <f>IF(Hedges!Z3="","",Hedges!Z1)</f>
      </c>
      <c r="F19" s="57">
        <f>IF(Hedges!Z3=0,"",Hedges!Z3)</f>
      </c>
      <c r="G19" s="56">
        <f>IF(Hedges!AA3="","",Hedges!AA1)</f>
      </c>
      <c r="H19" s="63">
        <f>IF(Hedges!AA3=0,"",Hedges!AA3)</f>
      </c>
    </row>
    <row r="20" spans="1:8" ht="51.75" customHeight="1" thickBot="1">
      <c r="A20" s="37"/>
      <c r="B20" s="38"/>
      <c r="C20" s="37"/>
      <c r="D20" s="38"/>
      <c r="E20" s="37"/>
      <c r="F20" s="38"/>
      <c r="G20" s="59"/>
      <c r="H20" s="60"/>
    </row>
    <row r="21" spans="1:27" ht="51.75" customHeight="1">
      <c r="A21" s="39" t="s">
        <v>29</v>
      </c>
      <c r="B21" s="61">
        <f>Hedges!$B$4</f>
        <v>0</v>
      </c>
      <c r="C21" s="40" t="s">
        <v>25</v>
      </c>
      <c r="D21" s="41">
        <f>Hedges!$D$4</f>
        <v>0</v>
      </c>
      <c r="E21" s="40" t="s">
        <v>16</v>
      </c>
      <c r="F21" s="42" t="str">
        <f>Hedges!$F$4</f>
        <v>Cap</v>
      </c>
      <c r="G21" s="40" t="s">
        <v>26</v>
      </c>
      <c r="H21" s="43" t="str">
        <f>Hedges!$G$4</f>
        <v>1 Month LIBOR</v>
      </c>
      <c r="Z21" s="3"/>
      <c r="AA21" s="3"/>
    </row>
    <row r="22" spans="1:8" ht="51.75" customHeight="1">
      <c r="A22" s="44" t="s">
        <v>63</v>
      </c>
      <c r="B22" s="45">
        <f>Hedges!$C$4</f>
        <v>0</v>
      </c>
      <c r="C22" s="46" t="s">
        <v>8</v>
      </c>
      <c r="D22" s="47">
        <f>Hedges!$H$4</f>
        <v>0</v>
      </c>
      <c r="E22" s="46" t="s">
        <v>9</v>
      </c>
      <c r="F22" s="47">
        <f>Hedges!$I$4</f>
        <v>0</v>
      </c>
      <c r="G22" s="46" t="s">
        <v>27</v>
      </c>
      <c r="H22" s="48">
        <f>Hedges!$J$4</f>
        <v>0</v>
      </c>
    </row>
    <row r="23" spans="1:9" ht="51.75" customHeight="1">
      <c r="A23" s="44" t="s">
        <v>11</v>
      </c>
      <c r="B23" s="113" t="str">
        <f>Hedges!$K$4</f>
        <v>Select One</v>
      </c>
      <c r="C23" s="114"/>
      <c r="D23" s="114"/>
      <c r="E23" s="46" t="s">
        <v>10</v>
      </c>
      <c r="F23" s="50">
        <f>Hedges!$M$4</f>
        <v>0</v>
      </c>
      <c r="G23" s="46" t="s">
        <v>33</v>
      </c>
      <c r="H23" s="51">
        <f>Hedges!$N$4</f>
        <v>0</v>
      </c>
      <c r="I23" s="8"/>
    </row>
    <row r="24" spans="1:8" ht="51.75" customHeight="1">
      <c r="A24" s="44" t="s">
        <v>14</v>
      </c>
      <c r="B24" s="49">
        <f>Hedges!$O$4</f>
        <v>0</v>
      </c>
      <c r="C24" s="46" t="s">
        <v>34</v>
      </c>
      <c r="D24" s="52" t="str">
        <f>Hedges!$E$4</f>
        <v>Yes</v>
      </c>
      <c r="E24" s="46" t="s">
        <v>22</v>
      </c>
      <c r="F24" s="49">
        <f>Hedges!$P$4</f>
        <v>0</v>
      </c>
      <c r="G24" s="46" t="s">
        <v>12</v>
      </c>
      <c r="H24" s="53">
        <f>Hedges!$L$4</f>
        <v>0</v>
      </c>
    </row>
    <row r="25" spans="1:8" ht="51.75" customHeight="1">
      <c r="A25" s="44" t="s">
        <v>13</v>
      </c>
      <c r="B25" s="49">
        <f>Hedges!$Q$4</f>
        <v>0</v>
      </c>
      <c r="C25" s="46" t="s">
        <v>15</v>
      </c>
      <c r="D25" s="52">
        <f>Hedges!$R$4</f>
        <v>0</v>
      </c>
      <c r="E25" s="46" t="s">
        <v>17</v>
      </c>
      <c r="F25" s="54">
        <f>IF(Hedges!S4=0,"",Hedges!S4)</f>
      </c>
      <c r="G25" s="46" t="s">
        <v>46</v>
      </c>
      <c r="H25" s="55">
        <f>Hedges!$V$4</f>
        <v>0</v>
      </c>
    </row>
    <row r="26" spans="1:8" ht="51.75" customHeight="1">
      <c r="A26" s="44" t="s">
        <v>21</v>
      </c>
      <c r="B26" s="115">
        <f>Hedges!$T$4</f>
        <v>0</v>
      </c>
      <c r="C26" s="116"/>
      <c r="D26" s="116"/>
      <c r="E26" s="116"/>
      <c r="F26" s="116"/>
      <c r="G26" s="46" t="s">
        <v>30</v>
      </c>
      <c r="H26" s="53">
        <f>Hedges!$U$4</f>
        <v>0</v>
      </c>
    </row>
    <row r="27" spans="1:8" ht="51.75" customHeight="1">
      <c r="A27" s="44" t="s">
        <v>32</v>
      </c>
      <c r="B27" s="117">
        <f>IF(Hedges!W4="","",Hedges!W4)</f>
      </c>
      <c r="C27" s="114"/>
      <c r="D27" s="114"/>
      <c r="E27" s="114"/>
      <c r="F27" s="114"/>
      <c r="G27" s="114"/>
      <c r="H27" s="118"/>
    </row>
    <row r="28" spans="1:8" ht="51.75" customHeight="1" thickBot="1">
      <c r="A28" s="62">
        <f>IF(Hedges!X4="","",Hedges!X1)</f>
      </c>
      <c r="B28" s="57">
        <f>IF(Hedges!X4=0,"",Hedges!X4)</f>
      </c>
      <c r="C28" s="56">
        <f>IF(Hedges!Y4="","",Hedges!Y1)</f>
      </c>
      <c r="D28" s="58">
        <f>IF(Hedges!Y4=0,"",Hedges!Y4)</f>
      </c>
      <c r="E28" s="56">
        <f>IF(Hedges!Z4="","",Hedges!Z1)</f>
      </c>
      <c r="F28" s="57">
        <f>IF(Hedges!Z4=0,"",Hedges!Z4)</f>
      </c>
      <c r="G28" s="56">
        <f>IF(Hedges!AA4="","",Hedges!AA1)</f>
      </c>
      <c r="H28" s="63">
        <f>IF(Hedges!AA4=0,"",Hedges!AA4)</f>
      </c>
    </row>
    <row r="29" spans="1:8" ht="51.75" customHeight="1" thickBot="1">
      <c r="A29" s="37"/>
      <c r="B29" s="38"/>
      <c r="C29" s="37"/>
      <c r="D29" s="38"/>
      <c r="E29" s="37"/>
      <c r="F29" s="38"/>
      <c r="G29" s="59"/>
      <c r="H29" s="60"/>
    </row>
    <row r="30" spans="1:8" ht="51.75" customHeight="1">
      <c r="A30" s="39" t="s">
        <v>29</v>
      </c>
      <c r="B30" s="61">
        <f>Hedges!$B$5</f>
        <v>0</v>
      </c>
      <c r="C30" s="40" t="s">
        <v>25</v>
      </c>
      <c r="D30" s="41">
        <f>Hedges!$D$5</f>
        <v>0</v>
      </c>
      <c r="E30" s="40" t="s">
        <v>16</v>
      </c>
      <c r="F30" s="42" t="str">
        <f>Hedges!$F$5</f>
        <v>Cap</v>
      </c>
      <c r="G30" s="40" t="s">
        <v>26</v>
      </c>
      <c r="H30" s="43" t="str">
        <f>Hedges!$G$5</f>
        <v>1 Month LIBOR</v>
      </c>
    </row>
    <row r="31" spans="1:27" ht="51.75" customHeight="1">
      <c r="A31" s="44" t="s">
        <v>63</v>
      </c>
      <c r="B31" s="45">
        <f>Hedges!$C$5</f>
        <v>0</v>
      </c>
      <c r="C31" s="46" t="s">
        <v>8</v>
      </c>
      <c r="D31" s="47">
        <f>Hedges!$H$5</f>
        <v>0</v>
      </c>
      <c r="E31" s="46" t="s">
        <v>9</v>
      </c>
      <c r="F31" s="47">
        <f>Hedges!$I$5</f>
        <v>0</v>
      </c>
      <c r="G31" s="46" t="s">
        <v>27</v>
      </c>
      <c r="H31" s="48">
        <f>Hedges!$J$5</f>
        <v>0</v>
      </c>
      <c r="Z31" s="3"/>
      <c r="AA31" s="3"/>
    </row>
    <row r="32" spans="1:20" ht="51.75" customHeight="1">
      <c r="A32" s="44" t="s">
        <v>11</v>
      </c>
      <c r="B32" s="113" t="str">
        <f>Hedges!$K$5</f>
        <v>Select One</v>
      </c>
      <c r="C32" s="114"/>
      <c r="D32" s="114"/>
      <c r="E32" s="46" t="s">
        <v>10</v>
      </c>
      <c r="F32" s="50">
        <f>Hedges!$M$5</f>
        <v>0</v>
      </c>
      <c r="G32" s="46" t="s">
        <v>33</v>
      </c>
      <c r="H32" s="51">
        <f>Hedges!$N$5</f>
        <v>0</v>
      </c>
      <c r="S32" s="3"/>
      <c r="T32" s="3"/>
    </row>
    <row r="33" spans="1:15" ht="51.75" customHeight="1">
      <c r="A33" s="44" t="s">
        <v>14</v>
      </c>
      <c r="B33" s="49">
        <f>Hedges!$O$5</f>
        <v>0</v>
      </c>
      <c r="C33" s="46" t="s">
        <v>34</v>
      </c>
      <c r="D33" s="52" t="str">
        <f>Hedges!$E$5</f>
        <v>Yes</v>
      </c>
      <c r="E33" s="46" t="s">
        <v>22</v>
      </c>
      <c r="F33" s="49">
        <f>Hedges!$P$5</f>
        <v>0</v>
      </c>
      <c r="G33" s="46" t="s">
        <v>12</v>
      </c>
      <c r="H33" s="53">
        <f>Hedges!$L$5</f>
        <v>0</v>
      </c>
      <c r="I33" s="8"/>
      <c r="N33" s="3"/>
      <c r="O33" s="3"/>
    </row>
    <row r="34" spans="1:8" ht="51.75" customHeight="1">
      <c r="A34" s="44" t="s">
        <v>13</v>
      </c>
      <c r="B34" s="49">
        <f>Hedges!$Q$5</f>
        <v>0</v>
      </c>
      <c r="C34" s="46" t="s">
        <v>15</v>
      </c>
      <c r="D34" s="52">
        <f>Hedges!$R$5</f>
        <v>0</v>
      </c>
      <c r="E34" s="46" t="s">
        <v>17</v>
      </c>
      <c r="F34" s="54">
        <f>IF(Hedges!S5=0,"",Hedges!S5)</f>
      </c>
      <c r="G34" s="46" t="s">
        <v>46</v>
      </c>
      <c r="H34" s="55">
        <f>Hedges!$V$5</f>
        <v>0</v>
      </c>
    </row>
    <row r="35" spans="1:8" ht="51.75" customHeight="1">
      <c r="A35" s="44" t="s">
        <v>21</v>
      </c>
      <c r="B35" s="115">
        <f>Hedges!$T$5</f>
        <v>0</v>
      </c>
      <c r="C35" s="116"/>
      <c r="D35" s="116"/>
      <c r="E35" s="116"/>
      <c r="F35" s="116"/>
      <c r="G35" s="46" t="s">
        <v>30</v>
      </c>
      <c r="H35" s="53">
        <f>Hedges!$U$5</f>
        <v>0</v>
      </c>
    </row>
    <row r="36" spans="1:8" ht="51.75" customHeight="1">
      <c r="A36" s="44" t="s">
        <v>32</v>
      </c>
      <c r="B36" s="117">
        <f>IF(Hedges!W5="","",Hedges!W5)</f>
      </c>
      <c r="C36" s="114"/>
      <c r="D36" s="114"/>
      <c r="E36" s="114"/>
      <c r="F36" s="114"/>
      <c r="G36" s="114"/>
      <c r="H36" s="118"/>
    </row>
    <row r="37" spans="1:8" ht="51.75" customHeight="1" thickBot="1">
      <c r="A37" s="62">
        <f>IF(Hedges!X5="","",Hedges!X1)</f>
      </c>
      <c r="B37" s="57">
        <f>IF(Hedges!X5=0,"",Hedges!X5)</f>
      </c>
      <c r="C37" s="56">
        <f>IF(Hedges!Y5="","",Hedges!Y1)</f>
      </c>
      <c r="D37" s="58">
        <f>IF(Hedges!Y5=0,"",Hedges!Y5)</f>
      </c>
      <c r="E37" s="56">
        <f>IF(Hedges!Z5="","",Hedges!Z1)</f>
      </c>
      <c r="F37" s="57">
        <f>IF(Hedges!Z5=0,"",Hedges!Z5)</f>
      </c>
      <c r="G37" s="56">
        <f>IF(Hedges!AA5="","",Hedges!AA1)</f>
      </c>
      <c r="H37" s="63">
        <f>IF(Hedges!AA5=0,"",Hedges!AA5)</f>
      </c>
    </row>
  </sheetData>
  <sheetProtection password="C91F" sheet="1" objects="1" scenarios="1"/>
  <mergeCells count="13">
    <mergeCell ref="B17:F17"/>
    <mergeCell ref="B18:H18"/>
    <mergeCell ref="B23:D23"/>
    <mergeCell ref="A1:H1"/>
    <mergeCell ref="B5:D5"/>
    <mergeCell ref="B8:F8"/>
    <mergeCell ref="B14:D14"/>
    <mergeCell ref="B9:H9"/>
    <mergeCell ref="B36:H36"/>
    <mergeCell ref="B26:F26"/>
    <mergeCell ref="B27:H27"/>
    <mergeCell ref="B32:D32"/>
    <mergeCell ref="B35:F35"/>
  </mergeCells>
  <dataValidations count="1">
    <dataValidation type="custom" operator="equal" allowBlank="1" showInputMessage="1" showErrorMessage="1" error="Commitment Number must be a 6 character numerical number." sqref="B3 B21 B12 B30">
      <formula1>AND(ISNUMBER(B3),LEN(B3)=6)</formula1>
    </dataValidation>
  </dataValidations>
  <printOptions/>
  <pageMargins left="0" right="0" top="1" bottom="1" header="0.5" footer="0.5"/>
  <pageSetup fitToWidth="2" fitToHeight="1" horizontalDpi="600" verticalDpi="600" orientation="landscape" paperSize="5" scale="10" r:id="rId1"/>
  <headerFooter alignWithMargins="0">
    <oddFooter>&amp;LHedge Delivery Information Form&amp;C&amp;P of &amp;N&amp;RForm 4643 (07/08)
© 2006-2008 Fannie Mae.  All rights reserved.
</oddFooter>
  </headerFooter>
  <rowBreaks count="3" manualBreakCount="3">
    <brk id="10" max="255" man="1"/>
    <brk id="19" max="255" man="1"/>
    <brk id="28" max="255" man="1"/>
  </rowBreaks>
</worksheet>
</file>

<file path=xl/worksheets/sheet5.xml><?xml version="1.0" encoding="utf-8"?>
<worksheet xmlns="http://schemas.openxmlformats.org/spreadsheetml/2006/main" xmlns:r="http://schemas.openxmlformats.org/officeDocument/2006/relationships">
  <dimension ref="A1:R21"/>
  <sheetViews>
    <sheetView zoomScalePageLayoutView="0" workbookViewId="0" topLeftCell="C1">
      <selection activeCell="P2" sqref="P2"/>
    </sheetView>
  </sheetViews>
  <sheetFormatPr defaultColWidth="9.28125" defaultRowHeight="12.75"/>
  <cols>
    <col min="1" max="1" width="2.00390625" style="23" customWidth="1"/>
    <col min="2" max="2" width="19.7109375" style="23" customWidth="1"/>
    <col min="3" max="3" width="2.00390625" style="23" customWidth="1"/>
    <col min="4" max="4" width="11.7109375" style="23" customWidth="1"/>
    <col min="5" max="5" width="2.00390625" style="23" customWidth="1"/>
    <col min="6" max="6" width="11.28125" style="23" customWidth="1"/>
    <col min="7" max="7" width="2.00390625" style="23" customWidth="1"/>
    <col min="8" max="8" width="10.421875" style="23" customWidth="1"/>
    <col min="9" max="9" width="2.00390625" style="23" customWidth="1"/>
    <col min="10" max="10" width="13.28125" style="23" customWidth="1"/>
    <col min="11" max="11" width="2.00390625" style="23" customWidth="1"/>
    <col min="12" max="12" width="12.57421875" style="23" customWidth="1"/>
    <col min="13" max="13" width="2.00390625" style="23" customWidth="1"/>
    <col min="14" max="14" width="16.7109375" style="23" customWidth="1"/>
    <col min="15" max="15" width="3.00390625" style="23" customWidth="1"/>
    <col min="16" max="16" width="62.28125" style="23" customWidth="1"/>
    <col min="17" max="17" width="3.7109375" style="28" customWidth="1"/>
    <col min="18" max="16384" width="9.28125" style="23" customWidth="1"/>
  </cols>
  <sheetData>
    <row r="1" spans="2:18" s="20" customFormat="1" ht="33.75">
      <c r="B1" s="21" t="s">
        <v>26</v>
      </c>
      <c r="C1" s="21"/>
      <c r="D1" s="21" t="s">
        <v>34</v>
      </c>
      <c r="E1" s="21"/>
      <c r="F1" s="21" t="s">
        <v>14</v>
      </c>
      <c r="G1" s="21"/>
      <c r="H1" s="21" t="s">
        <v>13</v>
      </c>
      <c r="I1" s="21"/>
      <c r="J1" s="21" t="s">
        <v>15</v>
      </c>
      <c r="K1" s="21"/>
      <c r="L1" s="21" t="s">
        <v>22</v>
      </c>
      <c r="M1" s="21"/>
      <c r="N1" s="21" t="s">
        <v>16</v>
      </c>
      <c r="O1" s="78"/>
      <c r="P1" s="22" t="s">
        <v>23</v>
      </c>
      <c r="Q1" s="22"/>
      <c r="R1" s="22" t="s">
        <v>46</v>
      </c>
    </row>
    <row r="2" spans="1:18" ht="12.75">
      <c r="A2" s="23">
        <v>1</v>
      </c>
      <c r="B2" s="24" t="s">
        <v>0</v>
      </c>
      <c r="C2" s="25">
        <v>1</v>
      </c>
      <c r="D2" s="23" t="s">
        <v>19</v>
      </c>
      <c r="E2" s="25">
        <v>1</v>
      </c>
      <c r="F2" s="23" t="s">
        <v>19</v>
      </c>
      <c r="G2" s="23">
        <v>1</v>
      </c>
      <c r="H2" s="23" t="s">
        <v>19</v>
      </c>
      <c r="I2" s="26">
        <v>1</v>
      </c>
      <c r="J2" s="24" t="s">
        <v>2</v>
      </c>
      <c r="K2" s="24">
        <v>1</v>
      </c>
      <c r="L2" s="24" t="s">
        <v>19</v>
      </c>
      <c r="M2" s="24">
        <v>1</v>
      </c>
      <c r="N2" s="24" t="s">
        <v>6</v>
      </c>
      <c r="O2" s="77"/>
      <c r="P2" s="76" t="s">
        <v>86</v>
      </c>
      <c r="Q2" s="28">
        <v>1</v>
      </c>
      <c r="R2" s="26" t="s">
        <v>47</v>
      </c>
    </row>
    <row r="3" spans="1:18" ht="12.75">
      <c r="A3" s="23">
        <v>2</v>
      </c>
      <c r="B3" s="29" t="s">
        <v>1</v>
      </c>
      <c r="C3" s="25">
        <v>2</v>
      </c>
      <c r="D3" s="77" t="s">
        <v>20</v>
      </c>
      <c r="E3" s="25">
        <v>2</v>
      </c>
      <c r="F3" s="23" t="s">
        <v>20</v>
      </c>
      <c r="G3" s="23">
        <v>2</v>
      </c>
      <c r="H3" s="23" t="s">
        <v>20</v>
      </c>
      <c r="I3" s="23">
        <v>2</v>
      </c>
      <c r="J3" s="29" t="s">
        <v>3</v>
      </c>
      <c r="K3" s="29">
        <v>2</v>
      </c>
      <c r="L3" s="29" t="s">
        <v>20</v>
      </c>
      <c r="M3" s="29">
        <v>2</v>
      </c>
      <c r="N3" s="24" t="s">
        <v>41</v>
      </c>
      <c r="O3" s="24">
        <v>1</v>
      </c>
      <c r="P3" s="27" t="s">
        <v>85</v>
      </c>
      <c r="Q3" s="28">
        <v>2</v>
      </c>
      <c r="R3" s="26" t="s">
        <v>48</v>
      </c>
    </row>
    <row r="4" spans="1:18" ht="12.75">
      <c r="A4" s="23">
        <v>3</v>
      </c>
      <c r="B4" s="29" t="s">
        <v>89</v>
      </c>
      <c r="C4" s="25"/>
      <c r="E4" s="25"/>
      <c r="I4" s="23">
        <v>3</v>
      </c>
      <c r="J4" s="29" t="s">
        <v>4</v>
      </c>
      <c r="K4" s="29"/>
      <c r="L4" s="29"/>
      <c r="M4" s="29">
        <v>3</v>
      </c>
      <c r="N4" s="29" t="s">
        <v>7</v>
      </c>
      <c r="O4" s="29">
        <v>2</v>
      </c>
      <c r="P4" s="76" t="s">
        <v>87</v>
      </c>
      <c r="Q4" s="28">
        <v>3</v>
      </c>
      <c r="R4" s="26" t="s">
        <v>5</v>
      </c>
    </row>
    <row r="5" spans="1:16" ht="12.75">
      <c r="A5" s="23">
        <v>4</v>
      </c>
      <c r="B5" s="29" t="s">
        <v>82</v>
      </c>
      <c r="C5" s="25"/>
      <c r="D5" s="25"/>
      <c r="E5" s="25"/>
      <c r="I5" s="30">
        <v>4</v>
      </c>
      <c r="J5" s="29" t="s">
        <v>5</v>
      </c>
      <c r="K5" s="29"/>
      <c r="L5" s="29"/>
      <c r="M5" s="29">
        <v>4</v>
      </c>
      <c r="N5" s="29" t="s">
        <v>68</v>
      </c>
      <c r="O5" s="29">
        <v>3</v>
      </c>
      <c r="P5" s="74" t="s">
        <v>90</v>
      </c>
    </row>
    <row r="6" spans="11:16" ht="12.75">
      <c r="K6" s="25"/>
      <c r="M6" s="29">
        <v>5</v>
      </c>
      <c r="N6" s="29" t="s">
        <v>67</v>
      </c>
      <c r="O6" s="24">
        <v>4</v>
      </c>
      <c r="P6" s="27" t="s">
        <v>24</v>
      </c>
    </row>
    <row r="7" spans="14:16" ht="12.75">
      <c r="N7" s="29"/>
      <c r="O7" s="29">
        <v>5</v>
      </c>
      <c r="P7" s="27" t="s">
        <v>88</v>
      </c>
    </row>
    <row r="8" spans="14:16" ht="12.75">
      <c r="N8" s="77"/>
      <c r="O8" s="23">
        <v>6</v>
      </c>
      <c r="P8" s="27" t="s">
        <v>83</v>
      </c>
    </row>
    <row r="9" spans="13:16" ht="12.75">
      <c r="M9" s="77"/>
      <c r="N9" s="77"/>
      <c r="O9" s="29">
        <v>7</v>
      </c>
      <c r="P9" s="27" t="s">
        <v>93</v>
      </c>
    </row>
    <row r="10" spans="14:17" ht="12.75">
      <c r="N10" s="77"/>
      <c r="O10" s="28"/>
      <c r="Q10" s="23"/>
    </row>
    <row r="11" spans="2:17" ht="12.75">
      <c r="B11" s="77"/>
      <c r="C11" s="77"/>
      <c r="D11" s="77"/>
      <c r="E11" s="77"/>
      <c r="F11" s="77"/>
      <c r="G11" s="77"/>
      <c r="H11" s="77"/>
      <c r="I11" s="77"/>
      <c r="J11" s="77"/>
      <c r="K11" s="77"/>
      <c r="L11" s="77"/>
      <c r="M11" s="77"/>
      <c r="N11" s="77"/>
      <c r="O11" s="79"/>
      <c r="P11" s="77"/>
      <c r="Q11" s="23"/>
    </row>
    <row r="12" spans="15:17" ht="12.75">
      <c r="O12" s="28"/>
      <c r="Q12" s="23"/>
    </row>
    <row r="13" spans="2:17" ht="12.75">
      <c r="B13" s="77"/>
      <c r="J13" s="77"/>
      <c r="K13" s="77"/>
      <c r="L13" s="77"/>
      <c r="M13" s="77"/>
      <c r="N13" s="77"/>
      <c r="O13" s="28"/>
      <c r="Q13" s="23"/>
    </row>
    <row r="14" spans="2:17" ht="12.75">
      <c r="B14" s="77"/>
      <c r="J14" s="77"/>
      <c r="K14" s="77"/>
      <c r="L14" s="77"/>
      <c r="M14" s="77"/>
      <c r="N14" s="77"/>
      <c r="O14" s="28"/>
      <c r="Q14" s="23"/>
    </row>
    <row r="15" spans="2:17" ht="12.75">
      <c r="B15" s="77"/>
      <c r="J15" s="77"/>
      <c r="K15" s="77"/>
      <c r="L15" s="77"/>
      <c r="M15" s="77"/>
      <c r="N15" s="77"/>
      <c r="O15" s="28"/>
      <c r="Q15" s="23"/>
    </row>
    <row r="16" spans="15:17" ht="12.75">
      <c r="O16" s="28"/>
      <c r="Q16" s="23"/>
    </row>
    <row r="17" spans="15:17" ht="12.75">
      <c r="O17" s="28"/>
      <c r="Q17" s="23"/>
    </row>
    <row r="18" spans="15:17" ht="12.75">
      <c r="O18" s="28"/>
      <c r="Q18" s="23"/>
    </row>
    <row r="21" ht="12.75">
      <c r="D21" s="23" t="s">
        <v>31</v>
      </c>
    </row>
  </sheetData>
  <sheetProtection selectLockedCells="1" selectUnlockedCells="1"/>
  <printOptions/>
  <pageMargins left="0.75" right="0.75" top="1" bottom="1" header="0.5" footer="0.5"/>
  <pageSetup horizontalDpi="600" verticalDpi="600" orientation="portrait" r:id="rId1"/>
  <headerFooter alignWithMargins="0">
    <oddFooter>&amp;CConfidential - Internal Distribution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Form 4643</dc:title>
  <dc:subject>Hedge Delivery Information Form</dc:subject>
  <dc:creator>Fannie Mae</dc:creator>
  <cp:keywords/>
  <dc:description/>
  <cp:lastModifiedBy>McAllister, John E</cp:lastModifiedBy>
  <cp:lastPrinted>2008-10-02T18:57:15Z</cp:lastPrinted>
  <dcterms:created xsi:type="dcterms:W3CDTF">2005-01-28T17:57:24Z</dcterms:created>
  <dcterms:modified xsi:type="dcterms:W3CDTF">2022-11-03T19:30:15Z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0x01010028E123FFB3563C4C80BED2D7ADC34805</vt:lpwstr>
  </property>
  <property fmtid="{D5CDD505-2E9C-101B-9397-08002B2CF9AE}" pid="3" name="Comment">
    <vt:lpwstr/>
  </property>
  <property fmtid="{D5CDD505-2E9C-101B-9397-08002B2CF9AE}" pid="4" name="MSIP_Label_a9455cd2-ef3f-47ad-8dee-f10882ec60d9_Enabled">
    <vt:lpwstr>true</vt:lpwstr>
  </property>
  <property fmtid="{D5CDD505-2E9C-101B-9397-08002B2CF9AE}" pid="5" name="MSIP_Label_a9455cd2-ef3f-47ad-8dee-f10882ec60d9_SetDate">
    <vt:lpwstr>2022-11-03T19:30:15Z</vt:lpwstr>
  </property>
  <property fmtid="{D5CDD505-2E9C-101B-9397-08002B2CF9AE}" pid="6" name="MSIP_Label_a9455cd2-ef3f-47ad-8dee-f10882ec60d9_Method">
    <vt:lpwstr>Standard</vt:lpwstr>
  </property>
  <property fmtid="{D5CDD505-2E9C-101B-9397-08002B2CF9AE}" pid="7" name="MSIP_Label_a9455cd2-ef3f-47ad-8dee-f10882ec60d9_Name">
    <vt:lpwstr>Confidential - Internal Distribution</vt:lpwstr>
  </property>
  <property fmtid="{D5CDD505-2E9C-101B-9397-08002B2CF9AE}" pid="8" name="MSIP_Label_a9455cd2-ef3f-47ad-8dee-f10882ec60d9_SiteId">
    <vt:lpwstr>e6baca02-d986-4077-8053-30de7d5e0d58</vt:lpwstr>
  </property>
  <property fmtid="{D5CDD505-2E9C-101B-9397-08002B2CF9AE}" pid="9" name="MSIP_Label_a9455cd2-ef3f-47ad-8dee-f10882ec60d9_ActionId">
    <vt:lpwstr>b532355a-138a-49d6-850a-14c370e8a569</vt:lpwstr>
  </property>
  <property fmtid="{D5CDD505-2E9C-101B-9397-08002B2CF9AE}" pid="10" name="MSIP_Label_a9455cd2-ef3f-47ad-8dee-f10882ec60d9_ContentBits">
    <vt:lpwstr>2</vt:lpwstr>
  </property>
</Properties>
</file>